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-FILES\doc\Микирей Л.А\"/>
    </mc:Choice>
  </mc:AlternateContent>
  <bookViews>
    <workbookView xWindow="0" yWindow="0" windowWidth="28875" windowHeight="12540" tabRatio="500"/>
  </bookViews>
  <sheets>
    <sheet name="7-11" sheetId="1" r:id="rId1"/>
    <sheet name="Лист1" sheetId="2" r:id="rId2"/>
  </sheets>
  <definedNames>
    <definedName name="_xlnm._FilterDatabase" localSheetId="0" hidden="1">'7-11'!$A$10:$H$223</definedName>
    <definedName name="_xlnm.Print_Area" localSheetId="0">'7-11'!$A$1:$H$248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33" i="1" l="1"/>
  <c r="B233" i="1"/>
  <c r="C228" i="1"/>
  <c r="D228" i="1"/>
  <c r="E228" i="1"/>
  <c r="B228" i="1"/>
  <c r="F222" i="1" l="1"/>
  <c r="G222" i="1"/>
  <c r="H222" i="1"/>
  <c r="E222" i="1"/>
  <c r="F211" i="1"/>
  <c r="G211" i="1"/>
  <c r="H211" i="1"/>
  <c r="E211" i="1"/>
  <c r="F201" i="1"/>
  <c r="G201" i="1"/>
  <c r="H201" i="1"/>
  <c r="E201" i="1"/>
  <c r="F190" i="1"/>
  <c r="G190" i="1"/>
  <c r="H190" i="1"/>
  <c r="E190" i="1"/>
  <c r="F180" i="1"/>
  <c r="G180" i="1"/>
  <c r="H180" i="1"/>
  <c r="E180" i="1"/>
  <c r="F169" i="1"/>
  <c r="G169" i="1"/>
  <c r="H169" i="1"/>
  <c r="E169" i="1"/>
  <c r="F159" i="1"/>
  <c r="G159" i="1"/>
  <c r="H159" i="1"/>
  <c r="E159" i="1"/>
  <c r="F148" i="1"/>
  <c r="G148" i="1"/>
  <c r="H148" i="1"/>
  <c r="E148" i="1"/>
  <c r="F138" i="1"/>
  <c r="G138" i="1"/>
  <c r="H138" i="1"/>
  <c r="E138" i="1"/>
  <c r="F127" i="1"/>
  <c r="G127" i="1"/>
  <c r="H127" i="1"/>
  <c r="E127" i="1"/>
  <c r="E117" i="1"/>
  <c r="F117" i="1"/>
  <c r="G117" i="1"/>
  <c r="H117" i="1"/>
  <c r="F106" i="1"/>
  <c r="G106" i="1"/>
  <c r="H106" i="1"/>
  <c r="E106" i="1"/>
  <c r="F96" i="1"/>
  <c r="G96" i="1"/>
  <c r="H96" i="1"/>
  <c r="E96" i="1"/>
  <c r="F85" i="1"/>
  <c r="G85" i="1"/>
  <c r="H85" i="1"/>
  <c r="E85" i="1"/>
  <c r="F64" i="1"/>
  <c r="G64" i="1"/>
  <c r="H64" i="1"/>
  <c r="E64" i="1"/>
  <c r="F54" i="1"/>
  <c r="G54" i="1"/>
  <c r="H54" i="1"/>
  <c r="E54" i="1"/>
  <c r="F43" i="1"/>
  <c r="G43" i="1"/>
  <c r="H43" i="1"/>
  <c r="E43" i="1"/>
  <c r="F33" i="1"/>
  <c r="G33" i="1"/>
  <c r="H33" i="1"/>
  <c r="E33" i="1"/>
  <c r="F22" i="1"/>
  <c r="G22" i="1"/>
  <c r="H22" i="1"/>
  <c r="E22" i="1"/>
  <c r="F202" i="1" l="1"/>
  <c r="H202" i="1"/>
  <c r="H34" i="1"/>
  <c r="H160" i="1"/>
  <c r="G202" i="1"/>
  <c r="E202" i="1"/>
  <c r="E34" i="1"/>
  <c r="H181" i="1"/>
  <c r="G118" i="1"/>
  <c r="E76" i="1"/>
  <c r="E139" i="1"/>
  <c r="F97" i="1"/>
  <c r="H76" i="1"/>
  <c r="H139" i="1"/>
  <c r="F55" i="1"/>
  <c r="E55" i="1"/>
  <c r="F118" i="1"/>
  <c r="F181" i="1"/>
  <c r="G76" i="1"/>
  <c r="G139" i="1"/>
  <c r="F76" i="1"/>
  <c r="F139" i="1"/>
  <c r="F160" i="1"/>
  <c r="E118" i="1"/>
  <c r="H118" i="1"/>
  <c r="H55" i="1"/>
  <c r="G55" i="1"/>
  <c r="G160" i="1"/>
  <c r="E181" i="1"/>
  <c r="E97" i="1"/>
  <c r="H97" i="1"/>
  <c r="G181" i="1"/>
  <c r="G97" i="1"/>
  <c r="E160" i="1"/>
  <c r="E223" i="1"/>
  <c r="H223" i="1"/>
  <c r="G223" i="1"/>
  <c r="F223" i="1"/>
  <c r="F34" i="1"/>
  <c r="G34" i="1"/>
</calcChain>
</file>

<file path=xl/sharedStrings.xml><?xml version="1.0" encoding="utf-8"?>
<sst xmlns="http://schemas.openxmlformats.org/spreadsheetml/2006/main" count="346" uniqueCount="141">
  <si>
    <t>1 день</t>
  </si>
  <si>
    <t>Всего за  день:</t>
  </si>
  <si>
    <t>3 день</t>
  </si>
  <si>
    <t>4 день</t>
  </si>
  <si>
    <t>5 день</t>
  </si>
  <si>
    <t>6 день</t>
  </si>
  <si>
    <t>7 день</t>
  </si>
  <si>
    <t>8 день</t>
  </si>
  <si>
    <t xml:space="preserve">Всего за  день: </t>
  </si>
  <si>
    <t>9 день</t>
  </si>
  <si>
    <t>10 день</t>
  </si>
  <si>
    <t>Итого за прием пищи:</t>
  </si>
  <si>
    <t>Содержание белков, жиров и углеводов в % от калорийности</t>
  </si>
  <si>
    <t>Наименование</t>
  </si>
  <si>
    <t>Выход,</t>
  </si>
  <si>
    <t>г</t>
  </si>
  <si>
    <t>Всего</t>
  </si>
  <si>
    <t>Обед</t>
  </si>
  <si>
    <t xml:space="preserve">2 день      </t>
  </si>
  <si>
    <t>Белки</t>
  </si>
  <si>
    <t>Жиры</t>
  </si>
  <si>
    <t>Пюре картофельное</t>
  </si>
  <si>
    <t>Макаронные изделия отварные</t>
  </si>
  <si>
    <t xml:space="preserve">Цикличное двухнедельное  сбалансированное меню  рационов горячего питания (завтрак, обед) </t>
  </si>
  <si>
    <t>Завтрак</t>
  </si>
  <si>
    <t>Бутерброд с сыром</t>
  </si>
  <si>
    <t>200/5</t>
  </si>
  <si>
    <t>Бутерброд с джемом</t>
  </si>
  <si>
    <t>Плоды свежие (яблоки)</t>
  </si>
  <si>
    <t>Салат из свеклы отварной</t>
  </si>
  <si>
    <t>В среднем за 1 неделю:</t>
  </si>
  <si>
    <t>В среднем за 2 неделю:</t>
  </si>
  <si>
    <r>
      <rPr>
        <b/>
        <sz val="12"/>
        <rFont val="Times New Roman"/>
        <family val="1"/>
        <charset val="204"/>
      </rPr>
      <t>Б, г</t>
    </r>
  </si>
  <si>
    <r>
      <rPr>
        <b/>
        <sz val="12"/>
        <rFont val="Times New Roman"/>
        <family val="1"/>
        <charset val="204"/>
      </rPr>
      <t>Ж,г</t>
    </r>
  </si>
  <si>
    <r>
      <rPr>
        <b/>
        <sz val="12"/>
        <rFont val="Times New Roman"/>
        <family val="1"/>
        <charset val="204"/>
      </rPr>
      <t>У, г</t>
    </r>
  </si>
  <si>
    <r>
      <rPr>
        <b/>
        <sz val="12"/>
        <rFont val="Times New Roman"/>
        <family val="1"/>
        <charset val="204"/>
      </rPr>
      <t>Э.Ц., ккал</t>
    </r>
  </si>
  <si>
    <t>ТТК</t>
  </si>
  <si>
    <t>Технологическая  и  нормативная  документация /сборник рецептур/</t>
  </si>
  <si>
    <t>Углеводы,</t>
  </si>
  <si>
    <t>Салат из квашеной капусты*</t>
  </si>
  <si>
    <t>Салат витаминный (1-й вариант)*</t>
  </si>
  <si>
    <t>* Допускается сезонная замена в поставке фруктов, овощей и напитков. В салаты в период после 1 марта овощи урожая прошлого года (капусту белокочанную, корнеплоды и др.) используются только после термической обработки, также произведена замена лука репчатого на лук зеленый.</t>
  </si>
  <si>
    <t>Каша пшенная жидкая с маслом сливочным</t>
  </si>
  <si>
    <t>Каша гречневая рассыпчатая</t>
  </si>
  <si>
    <t>Щи из свежей капусты с картофелем со сметаной</t>
  </si>
  <si>
    <t>Энергетическая ценность, ккал.</t>
  </si>
  <si>
    <t>1. ТТК - Технико-технологическая карта</t>
  </si>
  <si>
    <t>2. Сборник методических рекомендаций по организации питания детей и подростков в учреждениях образования Санкт-Петербурга, - СПб.: Речь, 2008. - 800 с., под редакцией Куткиной М.Н.</t>
  </si>
  <si>
    <t>4. Сборник рецептур на продукцию для питания детей в дошкольных образовательных организациях / Под ред. М.П. Могильного и В.А. Тутельяна. -М.: ДеЛи плюс, 2016.-640 с.</t>
  </si>
  <si>
    <t xml:space="preserve"> Выход порций готовых блюд соответствует СанПиН 2.3-2.4.3590-20</t>
  </si>
  <si>
    <t>Каша рисовая жидкая с маслом сливочным</t>
  </si>
  <si>
    <t>Каша овсяная "Геркулес" жидкая с маслом сливочным</t>
  </si>
  <si>
    <t>Каша пшеничная жидкая с маслом сливочным</t>
  </si>
  <si>
    <t>Суп картофельный с клецками</t>
  </si>
  <si>
    <t>Суп из овощей со сметаной</t>
  </si>
  <si>
    <t>Овощи натуральные соленые (огурцы)</t>
  </si>
  <si>
    <t>В среднем за 10 дней:</t>
  </si>
  <si>
    <t>Батон обогащенный микронутриентами, витаминами</t>
  </si>
  <si>
    <t>Хлеб ржаной обогащенный витаминами/микроэлементами</t>
  </si>
  <si>
    <t>Зефир витаминизированный</t>
  </si>
  <si>
    <t>Печенье витаминизированное</t>
  </si>
  <si>
    <t>№ рецептуры или технико-технологической карты</t>
  </si>
  <si>
    <t>Молоко (м.д.ж. 2,5%)</t>
  </si>
  <si>
    <t>Суп картофельный с макаронными изделиями</t>
  </si>
  <si>
    <t>336/390</t>
  </si>
  <si>
    <r>
      <t xml:space="preserve">Котлеты рубленые из птицы с соусом томатным </t>
    </r>
    <r>
      <rPr>
        <i/>
        <sz val="12"/>
        <rFont val="Times New Roman"/>
        <family val="1"/>
        <charset val="204"/>
      </rPr>
      <t>(на выбор)</t>
    </r>
  </si>
  <si>
    <r>
      <t xml:space="preserve">Какао с молоком </t>
    </r>
    <r>
      <rPr>
        <i/>
        <sz val="12"/>
        <rFont val="Times New Roman"/>
        <family val="1"/>
        <charset val="204"/>
      </rPr>
      <t>(на выбор)</t>
    </r>
  </si>
  <si>
    <t>299/399</t>
  </si>
  <si>
    <t>Салат из белокочанной капусты*</t>
  </si>
  <si>
    <r>
      <rPr>
        <sz val="12"/>
        <rFont val="Times New Roman"/>
        <family val="1"/>
        <charset val="204"/>
      </rPr>
      <t>Тефтели (1 вариант) с соусом сметанным с томатом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(на выбор)</t>
    </r>
  </si>
  <si>
    <r>
      <t xml:space="preserve">Чай с сахаром </t>
    </r>
    <r>
      <rPr>
        <i/>
        <sz val="12"/>
        <rFont val="Times New Roman"/>
        <family val="1"/>
        <charset val="204"/>
      </rPr>
      <t>(на выбор)</t>
    </r>
  </si>
  <si>
    <r>
      <t xml:space="preserve">Чай с лимоном </t>
    </r>
    <r>
      <rPr>
        <i/>
        <sz val="12"/>
        <rFont val="Times New Roman"/>
        <family val="1"/>
        <charset val="204"/>
      </rPr>
      <t>(на выбор)</t>
    </r>
  </si>
  <si>
    <t>Рассольник ленинградский со сметаной</t>
  </si>
  <si>
    <t>273/371</t>
  </si>
  <si>
    <t>280/397</t>
  </si>
  <si>
    <r>
      <t xml:space="preserve">Печень, тушенная в сметанном соусе </t>
    </r>
    <r>
      <rPr>
        <i/>
        <sz val="12"/>
        <rFont val="Times New Roman"/>
        <family val="1"/>
        <charset val="204"/>
      </rPr>
      <t>(на выбор)</t>
    </r>
  </si>
  <si>
    <t>343/392</t>
  </si>
  <si>
    <t>Борщ с капустой и картофелем со сметаной</t>
  </si>
  <si>
    <t>Макароны с сыром</t>
  </si>
  <si>
    <t>Суп картофельный с бобовыми (горох), с гренками из пшеничного хлеба</t>
  </si>
  <si>
    <t>200/10</t>
  </si>
  <si>
    <t>104/77</t>
  </si>
  <si>
    <t>314/390</t>
  </si>
  <si>
    <r>
      <t xml:space="preserve">Компот из смеси сухофруктов </t>
    </r>
    <r>
      <rPr>
        <i/>
        <sz val="12"/>
        <rFont val="Times New Roman"/>
        <family val="1"/>
        <charset val="204"/>
      </rPr>
      <t>(на выбор)</t>
    </r>
  </si>
  <si>
    <t>Чай с сахаром (на выбор)</t>
  </si>
  <si>
    <t>Каша из пшена и риса молочная жидкая ("Дружба")</t>
  </si>
  <si>
    <t>Салат из свежих помидоров и огурцов*</t>
  </si>
  <si>
    <r>
      <t xml:space="preserve">Шницель рубленый из свинины с соусом сметанным </t>
    </r>
    <r>
      <rPr>
        <i/>
        <sz val="12"/>
        <rFont val="Times New Roman"/>
        <family val="1"/>
        <charset val="204"/>
      </rPr>
      <t>(на выбор)</t>
    </r>
  </si>
  <si>
    <r>
      <t xml:space="preserve">Биточки рубленые из птицы паровые с соусом томатным </t>
    </r>
    <r>
      <rPr>
        <i/>
        <sz val="12"/>
        <rFont val="Times New Roman"/>
        <family val="1"/>
        <charset val="204"/>
      </rPr>
      <t>(на выбор)</t>
    </r>
  </si>
  <si>
    <t>337/390</t>
  </si>
  <si>
    <t>299/372</t>
  </si>
  <si>
    <t>Салат из белокочанной капусты со свеклой и морковью*</t>
  </si>
  <si>
    <t>262/390</t>
  </si>
  <si>
    <t>Салат "Степной" из разных овощей</t>
  </si>
  <si>
    <t xml:space="preserve">Пюре картофельное </t>
  </si>
  <si>
    <r>
      <t xml:space="preserve">Кофейный напиток с молоком </t>
    </r>
    <r>
      <rPr>
        <i/>
        <sz val="12"/>
        <rFont val="Times New Roman"/>
        <family val="1"/>
        <charset val="204"/>
      </rPr>
      <t>(на выбор)</t>
    </r>
  </si>
  <si>
    <t>344/392</t>
  </si>
  <si>
    <t>271/330</t>
  </si>
  <si>
    <r>
      <t xml:space="preserve">Котлеты домашние с соусом сметанным </t>
    </r>
    <r>
      <rPr>
        <i/>
        <sz val="12"/>
        <rFont val="Times New Roman"/>
        <family val="1"/>
        <charset val="204"/>
      </rPr>
      <t>(на выбор)</t>
    </r>
  </si>
  <si>
    <t>Запеканка из творога с молоком сгущенным</t>
  </si>
  <si>
    <t xml:space="preserve">Рис отварной </t>
  </si>
  <si>
    <t>245/387</t>
  </si>
  <si>
    <t>Икра морковная</t>
  </si>
  <si>
    <r>
      <t xml:space="preserve">Рыба (филе) припущенная с соусом паровым </t>
    </r>
    <r>
      <rPr>
        <i/>
        <sz val="12"/>
        <rFont val="Times New Roman"/>
        <family val="1"/>
        <charset val="204"/>
      </rPr>
      <t>(на выбор)</t>
    </r>
  </si>
  <si>
    <t xml:space="preserve">для предоставления питания учащимся в возрасте (7-11 лет) общеобразовательных учреждений </t>
  </si>
  <si>
    <t>Утверждаю</t>
  </si>
  <si>
    <t>Согласовано</t>
  </si>
  <si>
    <t>Генеральный директор ООО "СЕРНА"</t>
  </si>
  <si>
    <t>___________________ Н.Е. Сорокина</t>
  </si>
  <si>
    <r>
      <rPr>
        <sz val="12"/>
        <rFont val="Times New Roman"/>
        <family val="1"/>
        <charset val="204"/>
      </rPr>
      <t>Плов из птицы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(на выбор)</t>
    </r>
  </si>
  <si>
    <r>
      <rPr>
        <sz val="12"/>
        <rFont val="Times New Roman"/>
        <family val="1"/>
        <charset val="204"/>
      </rPr>
      <t>Суфле из кур с соусом молочным (для подачи к блюду</t>
    </r>
    <r>
      <rPr>
        <b/>
        <sz val="12"/>
        <rFont val="Times New Roman"/>
        <family val="1"/>
        <charset val="204"/>
      </rPr>
      <t xml:space="preserve">) </t>
    </r>
    <r>
      <rPr>
        <i/>
        <sz val="12"/>
        <rFont val="Times New Roman"/>
        <family val="1"/>
        <charset val="204"/>
      </rPr>
      <t>(на выбор)</t>
    </r>
  </si>
  <si>
    <r>
      <rPr>
        <sz val="12"/>
        <rFont val="Times New Roman"/>
        <family val="1"/>
        <charset val="204"/>
      </rPr>
      <t>Котлеты рубленые из птицы с соусом томатным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(на выбор)</t>
    </r>
  </si>
  <si>
    <r>
      <t xml:space="preserve">Компот из свежих плодов (яблоки) </t>
    </r>
    <r>
      <rPr>
        <i/>
        <sz val="12"/>
        <rFont val="Times New Roman"/>
        <family val="1"/>
        <charset val="204"/>
      </rPr>
      <t>(на выбор)</t>
    </r>
  </si>
  <si>
    <r>
      <t xml:space="preserve">Запеканка картофельная с субпродуктами (печень говяжья), с соусом томатным </t>
    </r>
    <r>
      <rPr>
        <i/>
        <sz val="12"/>
        <rFont val="Times New Roman"/>
        <family val="1"/>
        <charset val="204"/>
      </rPr>
      <t>(на выбор)</t>
    </r>
  </si>
  <si>
    <r>
      <t xml:space="preserve">Тефтели рыбные с соусом томатным </t>
    </r>
    <r>
      <rPr>
        <i/>
        <sz val="12"/>
        <rFont val="Times New Roman"/>
        <family val="1"/>
        <charset val="204"/>
      </rPr>
      <t>(на выбор)</t>
    </r>
  </si>
  <si>
    <r>
      <t>Гуляш из свинины</t>
    </r>
    <r>
      <rPr>
        <i/>
        <sz val="12"/>
        <rFont val="Times New Roman"/>
        <family val="1"/>
        <charset val="204"/>
      </rPr>
      <t xml:space="preserve"> (на выбор)</t>
    </r>
  </si>
  <si>
    <r>
      <t>Компот из смеси сухофруктов</t>
    </r>
    <r>
      <rPr>
        <i/>
        <sz val="12"/>
        <rFont val="Times New Roman"/>
        <family val="1"/>
        <charset val="204"/>
      </rPr>
      <t xml:space="preserve"> (на выбор)</t>
    </r>
  </si>
  <si>
    <t>3. Сборник рецептур на продукцию для обучающихся во всех образовательных учреждениях / Под ред. М.П. Могильного и В.А. Тутельяна. -М.: ДеЛи плюс, 2017.-544 с.</t>
  </si>
  <si>
    <t>5. Сборник рецептур блюд и кулинарных изделий для обеспечения питанием воспитанников и обучающихся государственных образовательных организаций Санкт-Петербурга Электрон. Текстовые дан. (21,1 Мб). - СПб.: Издательский центр "Интермедия", 2024.</t>
  </si>
  <si>
    <t>ИТОГО ПО МЕНЮ:</t>
  </si>
  <si>
    <t>Примечание:</t>
  </si>
  <si>
    <t>СУММАРНЫЕ ОБЪЕМЫ БЛЮД ПО ПРИЕМАМ ПИЩИ (В ГРАММАХ)</t>
  </si>
  <si>
    <t>Возраст детей</t>
  </si>
  <si>
    <t>7-11 лет</t>
  </si>
  <si>
    <t>Директор МБОУ "ГАТЧИНСКАЯ НОШ № 5"</t>
  </si>
  <si>
    <t>__________________ О.В. Спирина</t>
  </si>
  <si>
    <t>"     " августа 2025 г.</t>
  </si>
  <si>
    <r>
      <t xml:space="preserve">Напиток из плодов шиповника </t>
    </r>
    <r>
      <rPr>
        <i/>
        <sz val="12"/>
        <rFont val="Times New Roman"/>
        <family val="1"/>
        <charset val="204"/>
      </rPr>
      <t>(на выбор)</t>
    </r>
  </si>
  <si>
    <r>
      <t xml:space="preserve">Кнели из кур с соусом молочным (для подачи к блюду) </t>
    </r>
    <r>
      <rPr>
        <i/>
        <sz val="12"/>
        <rFont val="Times New Roman"/>
        <family val="1"/>
        <charset val="204"/>
      </rPr>
      <t>(на выбор)</t>
    </r>
  </si>
  <si>
    <r>
      <t>Птица, тушенная в сметанном соусе</t>
    </r>
    <r>
      <rPr>
        <i/>
        <sz val="12"/>
        <rFont val="Times New Roman"/>
        <family val="1"/>
        <charset val="204"/>
      </rPr>
      <t xml:space="preserve"> (на выбор)</t>
    </r>
  </si>
  <si>
    <r>
      <t xml:space="preserve">Рис отварной </t>
    </r>
    <r>
      <rPr>
        <i/>
        <sz val="12"/>
        <rFont val="Times New Roman"/>
        <family val="1"/>
        <charset val="204"/>
      </rPr>
      <t>(на выбор)</t>
    </r>
  </si>
  <si>
    <r>
      <t xml:space="preserve">Плов из свинины </t>
    </r>
    <r>
      <rPr>
        <i/>
        <sz val="12"/>
        <rFont val="Times New Roman"/>
        <family val="1"/>
        <charset val="204"/>
      </rPr>
      <t>(на выбор)</t>
    </r>
  </si>
  <si>
    <r>
      <t xml:space="preserve">Пюре картофельное </t>
    </r>
    <r>
      <rPr>
        <i/>
        <sz val="12"/>
        <rFont val="Times New Roman"/>
        <family val="1"/>
        <charset val="204"/>
      </rPr>
      <t>(на выбор)</t>
    </r>
  </si>
  <si>
    <r>
      <t xml:space="preserve">Рис отварной </t>
    </r>
    <r>
      <rPr>
        <i/>
        <sz val="12"/>
        <rFont val="Times New Roman"/>
        <family val="1"/>
        <charset val="204"/>
      </rPr>
      <t xml:space="preserve">(на выбор) </t>
    </r>
  </si>
  <si>
    <r>
      <t xml:space="preserve">Котлеты (особые) с соусом сметанным </t>
    </r>
    <r>
      <rPr>
        <i/>
        <sz val="12"/>
        <rFont val="Times New Roman"/>
        <family val="1"/>
        <charset val="204"/>
      </rPr>
      <t>(на выбор)</t>
    </r>
  </si>
  <si>
    <t>Биточки рыбные запеченные с соусом томатным</t>
  </si>
  <si>
    <t>271/366</t>
  </si>
  <si>
    <t>50/40</t>
  </si>
  <si>
    <t>45/45</t>
  </si>
  <si>
    <t>50/190</t>
  </si>
  <si>
    <t>190/50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</si>
</sst>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  <charset val="1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2" borderId="0" applyNumberFormat="0" applyBorder="0" applyAlignment="0" applyProtection="0"/>
  </cellStyleXfs>
  <cellXfs count="82">
    <xf numFmtId="0" fontId="0" fillId="0" borderId="0" xfId="0"/>
    <xf numFmtId="2" fontId="2" fillId="3" borderId="1" xfId="0" applyNumberFormat="1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2" fontId="2" fillId="3" borderId="1" xfId="0" applyNumberFormat="1" applyFont="1" applyFill="1" applyBorder="1" applyAlignment="1">
      <alignment horizontal="left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Alignment="1">
      <alignment horizontal="left" vertical="center"/>
    </xf>
    <xf numFmtId="49" fontId="8" fillId="3" borderId="0" xfId="0" applyNumberFormat="1" applyFont="1" applyFill="1" applyAlignment="1">
      <alignment horizontal="left" vertical="center"/>
    </xf>
    <xf numFmtId="1" fontId="8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8" fillId="3" borderId="0" xfId="1" applyFont="1" applyFill="1" applyAlignment="1">
      <alignment vertical="center"/>
    </xf>
    <xf numFmtId="1" fontId="8" fillId="3" borderId="0" xfId="1" applyNumberFormat="1" applyFont="1" applyFill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2" applyFont="1" applyFill="1" applyBorder="1" applyAlignment="1">
      <alignment horizontal="left" vertical="center" wrapText="1"/>
    </xf>
    <xf numFmtId="0" fontId="8" fillId="3" borderId="5" xfId="2" applyFont="1" applyFill="1" applyBorder="1" applyAlignment="1">
      <alignment horizontal="center" vertical="center" wrapText="1"/>
    </xf>
    <xf numFmtId="164" fontId="8" fillId="3" borderId="5" xfId="2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164" fontId="8" fillId="3" borderId="5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left" vertical="center"/>
    </xf>
    <xf numFmtId="0" fontId="2" fillId="3" borderId="5" xfId="0" applyNumberFormat="1" applyFont="1" applyFill="1" applyBorder="1" applyAlignment="1">
      <alignment horizontal="center" vertical="center"/>
    </xf>
    <xf numFmtId="164" fontId="2" fillId="3" borderId="5" xfId="2" applyNumberFormat="1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8" fillId="3" borderId="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 wrapText="1"/>
    </xf>
    <xf numFmtId="0" fontId="2" fillId="3" borderId="0" xfId="1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9" fillId="3" borderId="5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/>
    </xf>
    <xf numFmtId="0" fontId="2" fillId="3" borderId="0" xfId="1" applyFont="1" applyFill="1" applyAlignment="1">
      <alignment vertical="center" wrapText="1"/>
    </xf>
    <xf numFmtId="164" fontId="2" fillId="3" borderId="0" xfId="0" applyNumberFormat="1" applyFont="1" applyFill="1" applyAlignment="1">
      <alignment horizontal="center" vertical="center"/>
    </xf>
    <xf numFmtId="164" fontId="2" fillId="3" borderId="0" xfId="1" applyNumberFormat="1" applyFont="1" applyFill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left" vertical="center" wrapText="1"/>
    </xf>
    <xf numFmtId="0" fontId="2" fillId="3" borderId="0" xfId="1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0" xfId="1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" fontId="8" fillId="3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0"/>
  <sheetViews>
    <sheetView tabSelected="1" topLeftCell="A200" zoomScaleNormal="100" zoomScaleSheetLayoutView="70" workbookViewId="0">
      <selection activeCell="O202" sqref="O202"/>
    </sheetView>
  </sheetViews>
  <sheetFormatPr defaultColWidth="9.140625" defaultRowHeight="20.25" x14ac:dyDescent="0.2"/>
  <cols>
    <col min="1" max="1" width="73.7109375" style="17" customWidth="1"/>
    <col min="2" max="2" width="16.140625" style="18" customWidth="1"/>
    <col min="3" max="3" width="18.28515625" style="18" customWidth="1"/>
    <col min="4" max="4" width="17.5703125" style="18" customWidth="1"/>
    <col min="5" max="6" width="13.7109375" style="18" customWidth="1"/>
    <col min="7" max="7" width="15.85546875" style="18" customWidth="1"/>
    <col min="8" max="8" width="18.42578125" style="19" customWidth="1"/>
    <col min="9" max="914" width="8.7109375" customWidth="1"/>
  </cols>
  <sheetData>
    <row r="1" spans="1:8" x14ac:dyDescent="0.2">
      <c r="A1" s="5" t="s">
        <v>105</v>
      </c>
      <c r="B1" s="58"/>
      <c r="C1" s="58"/>
      <c r="E1" s="5" t="s">
        <v>106</v>
      </c>
      <c r="G1" s="5"/>
      <c r="H1" s="58"/>
    </row>
    <row r="2" spans="1:8" x14ac:dyDescent="0.2">
      <c r="A2" s="54" t="s">
        <v>107</v>
      </c>
      <c r="B2" s="54"/>
      <c r="C2" s="54"/>
      <c r="E2" s="66" t="s">
        <v>124</v>
      </c>
      <c r="F2" s="66"/>
      <c r="G2" s="66"/>
      <c r="H2" s="66"/>
    </row>
    <row r="3" spans="1:8" x14ac:dyDescent="0.2">
      <c r="A3" s="45"/>
      <c r="B3" s="23"/>
      <c r="C3" s="23"/>
      <c r="E3" s="66"/>
      <c r="F3" s="66"/>
      <c r="G3" s="66"/>
      <c r="H3" s="66"/>
    </row>
    <row r="4" spans="1:8" x14ac:dyDescent="0.2">
      <c r="A4" s="45" t="s">
        <v>108</v>
      </c>
      <c r="B4" s="23"/>
      <c r="C4" s="23"/>
      <c r="E4" s="5" t="s">
        <v>125</v>
      </c>
      <c r="G4" s="46"/>
      <c r="H4" s="23"/>
    </row>
    <row r="5" spans="1:8" s="21" customFormat="1" ht="30" customHeight="1" x14ac:dyDescent="0.2">
      <c r="A5" s="47" t="s">
        <v>126</v>
      </c>
      <c r="B5" s="23"/>
      <c r="C5" s="23"/>
      <c r="D5" s="18"/>
      <c r="E5" s="47" t="s">
        <v>126</v>
      </c>
      <c r="F5" s="18"/>
      <c r="G5" s="46"/>
      <c r="H5" s="23"/>
    </row>
    <row r="6" spans="1:8" s="21" customFormat="1" ht="30" customHeight="1" x14ac:dyDescent="0.2">
      <c r="A6" s="47"/>
      <c r="B6" s="23"/>
      <c r="C6" s="23"/>
      <c r="D6" s="18"/>
      <c r="E6" s="47"/>
      <c r="F6" s="18"/>
      <c r="G6" s="46"/>
      <c r="H6" s="23"/>
    </row>
    <row r="7" spans="1:8" s="21" customFormat="1" ht="24.75" customHeight="1" x14ac:dyDescent="0.2">
      <c r="A7" s="78" t="s">
        <v>23</v>
      </c>
      <c r="B7" s="78"/>
      <c r="C7" s="78"/>
      <c r="D7" s="78"/>
      <c r="E7" s="78"/>
      <c r="F7" s="78"/>
      <c r="G7" s="78"/>
      <c r="H7" s="78"/>
    </row>
    <row r="8" spans="1:8" s="21" customFormat="1" ht="16.5" customHeight="1" x14ac:dyDescent="0.2">
      <c r="A8" s="79" t="s">
        <v>104</v>
      </c>
      <c r="B8" s="80"/>
      <c r="C8" s="80"/>
      <c r="D8" s="80"/>
      <c r="E8" s="80"/>
      <c r="F8" s="80"/>
      <c r="G8" s="80"/>
      <c r="H8" s="80"/>
    </row>
    <row r="9" spans="1:8" s="21" customFormat="1" ht="16.5" customHeight="1" x14ac:dyDescent="0.2">
      <c r="A9" s="5"/>
      <c r="B9" s="58"/>
      <c r="C9" s="3"/>
      <c r="D9" s="58"/>
      <c r="E9" s="58"/>
      <c r="F9" s="58"/>
      <c r="G9" s="58"/>
      <c r="H9" s="4"/>
    </row>
    <row r="10" spans="1:8" s="22" customFormat="1" ht="20.25" customHeight="1" x14ac:dyDescent="0.2">
      <c r="A10" s="75" t="s">
        <v>13</v>
      </c>
      <c r="B10" s="56" t="s">
        <v>14</v>
      </c>
      <c r="C10" s="75" t="s">
        <v>37</v>
      </c>
      <c r="D10" s="75" t="s">
        <v>61</v>
      </c>
      <c r="E10" s="75" t="s">
        <v>19</v>
      </c>
      <c r="F10" s="75" t="s">
        <v>20</v>
      </c>
      <c r="G10" s="75" t="s">
        <v>38</v>
      </c>
      <c r="H10" s="81" t="s">
        <v>45</v>
      </c>
    </row>
    <row r="11" spans="1:8" s="22" customFormat="1" ht="20.25" customHeight="1" x14ac:dyDescent="0.2">
      <c r="A11" s="75"/>
      <c r="B11" s="75" t="s">
        <v>15</v>
      </c>
      <c r="C11" s="75"/>
      <c r="D11" s="75"/>
      <c r="E11" s="75"/>
      <c r="F11" s="75"/>
      <c r="G11" s="75"/>
      <c r="H11" s="81"/>
    </row>
    <row r="12" spans="1:8" s="22" customFormat="1" ht="20.25" customHeight="1" x14ac:dyDescent="0.2">
      <c r="A12" s="75"/>
      <c r="B12" s="75"/>
      <c r="C12" s="75"/>
      <c r="D12" s="75"/>
      <c r="E12" s="56" t="s">
        <v>16</v>
      </c>
      <c r="F12" s="56" t="s">
        <v>16</v>
      </c>
      <c r="G12" s="56" t="s">
        <v>16</v>
      </c>
      <c r="H12" s="81"/>
    </row>
    <row r="13" spans="1:8" s="22" customFormat="1" ht="20.25" customHeight="1" x14ac:dyDescent="0.2">
      <c r="A13" s="75"/>
      <c r="B13" s="75"/>
      <c r="C13" s="75"/>
      <c r="D13" s="75"/>
      <c r="E13" s="56" t="s">
        <v>15</v>
      </c>
      <c r="F13" s="56" t="s">
        <v>15</v>
      </c>
      <c r="G13" s="56" t="s">
        <v>15</v>
      </c>
      <c r="H13" s="81"/>
    </row>
    <row r="14" spans="1:8" s="22" customFormat="1" ht="20.25" customHeight="1" x14ac:dyDescent="0.2">
      <c r="A14" s="76" t="s">
        <v>0</v>
      </c>
      <c r="B14" s="76"/>
      <c r="C14" s="76"/>
      <c r="D14" s="76"/>
      <c r="E14" s="76"/>
      <c r="F14" s="76"/>
      <c r="G14" s="76"/>
      <c r="H14" s="76"/>
    </row>
    <row r="15" spans="1:8" s="22" customFormat="1" ht="20.25" customHeight="1" x14ac:dyDescent="0.2">
      <c r="A15" s="76" t="s">
        <v>24</v>
      </c>
      <c r="B15" s="76"/>
      <c r="C15" s="76"/>
      <c r="D15" s="76"/>
      <c r="E15" s="76"/>
      <c r="F15" s="76"/>
      <c r="G15" s="76"/>
      <c r="H15" s="76"/>
    </row>
    <row r="16" spans="1:8" s="22" customFormat="1" ht="30" customHeight="1" x14ac:dyDescent="0.2">
      <c r="A16" s="30" t="s">
        <v>42</v>
      </c>
      <c r="B16" s="31">
        <v>155</v>
      </c>
      <c r="C16" s="31">
        <v>2008</v>
      </c>
      <c r="D16" s="31">
        <v>189</v>
      </c>
      <c r="E16" s="32">
        <v>5.6</v>
      </c>
      <c r="F16" s="32">
        <v>6.9</v>
      </c>
      <c r="G16" s="32">
        <v>24.4</v>
      </c>
      <c r="H16" s="32">
        <v>183</v>
      </c>
    </row>
    <row r="17" spans="1:10" s="22" customFormat="1" ht="30" customHeight="1" x14ac:dyDescent="0.2">
      <c r="A17" s="33" t="s">
        <v>70</v>
      </c>
      <c r="B17" s="56">
        <v>200</v>
      </c>
      <c r="C17" s="56">
        <v>2008</v>
      </c>
      <c r="D17" s="56">
        <v>430</v>
      </c>
      <c r="E17" s="56">
        <v>0.2</v>
      </c>
      <c r="F17" s="56">
        <v>0.1</v>
      </c>
      <c r="G17" s="34">
        <v>15</v>
      </c>
      <c r="H17" s="34">
        <v>60</v>
      </c>
    </row>
    <row r="18" spans="1:10" s="22" customFormat="1" ht="30" customHeight="1" x14ac:dyDescent="0.2">
      <c r="A18" s="33" t="s">
        <v>95</v>
      </c>
      <c r="B18" s="56">
        <v>200</v>
      </c>
      <c r="C18" s="56">
        <v>2024</v>
      </c>
      <c r="D18" s="56">
        <v>458</v>
      </c>
      <c r="E18" s="56">
        <v>3.8</v>
      </c>
      <c r="F18" s="56">
        <v>2.9</v>
      </c>
      <c r="G18" s="34">
        <v>10.9</v>
      </c>
      <c r="H18" s="34">
        <v>85</v>
      </c>
    </row>
    <row r="19" spans="1:10" s="22" customFormat="1" ht="30" customHeight="1" x14ac:dyDescent="0.2">
      <c r="A19" s="59" t="s">
        <v>57</v>
      </c>
      <c r="B19" s="29">
        <v>30</v>
      </c>
      <c r="C19" s="28" t="s">
        <v>36</v>
      </c>
      <c r="D19" s="28">
        <v>2</v>
      </c>
      <c r="E19" s="38">
        <v>2.2000000000000002</v>
      </c>
      <c r="F19" s="38">
        <v>0.8</v>
      </c>
      <c r="G19" s="38">
        <v>14.9</v>
      </c>
      <c r="H19" s="38">
        <v>75.900000000000006</v>
      </c>
    </row>
    <row r="20" spans="1:10" s="22" customFormat="1" ht="30" customHeight="1" x14ac:dyDescent="0.2">
      <c r="A20" s="60" t="s">
        <v>60</v>
      </c>
      <c r="B20" s="29">
        <v>30</v>
      </c>
      <c r="C20" s="29" t="s">
        <v>36</v>
      </c>
      <c r="D20" s="29">
        <v>5</v>
      </c>
      <c r="E20" s="38">
        <v>2.1</v>
      </c>
      <c r="F20" s="38">
        <v>3.9</v>
      </c>
      <c r="G20" s="38">
        <v>21.9</v>
      </c>
      <c r="H20" s="38">
        <v>132</v>
      </c>
    </row>
    <row r="21" spans="1:10" s="22" customFormat="1" ht="30" customHeight="1" x14ac:dyDescent="0.2">
      <c r="A21" s="33" t="s">
        <v>62</v>
      </c>
      <c r="B21" s="56">
        <v>200</v>
      </c>
      <c r="C21" s="56" t="s">
        <v>36</v>
      </c>
      <c r="D21" s="56">
        <v>4</v>
      </c>
      <c r="E21" s="34">
        <v>5.8</v>
      </c>
      <c r="F21" s="34">
        <v>5</v>
      </c>
      <c r="G21" s="34">
        <v>9.6</v>
      </c>
      <c r="H21" s="34">
        <v>108</v>
      </c>
    </row>
    <row r="22" spans="1:10" s="22" customFormat="1" ht="30" customHeight="1" x14ac:dyDescent="0.2">
      <c r="A22" s="35" t="s">
        <v>11</v>
      </c>
      <c r="B22" s="36">
        <v>615</v>
      </c>
      <c r="C22" s="31"/>
      <c r="D22" s="31"/>
      <c r="E22" s="37">
        <f>(E17+E18)/2+E16+E19+E20+E21</f>
        <v>17.7</v>
      </c>
      <c r="F22" s="37">
        <f t="shared" ref="F22:H22" si="0">(F17+F18)/2+F16+F19+F20+F21</f>
        <v>18.100000000000001</v>
      </c>
      <c r="G22" s="37">
        <f t="shared" si="0"/>
        <v>83.749999999999986</v>
      </c>
      <c r="H22" s="37">
        <f t="shared" si="0"/>
        <v>571.4</v>
      </c>
    </row>
    <row r="23" spans="1:10" s="22" customFormat="1" ht="20.25" customHeight="1" x14ac:dyDescent="0.2">
      <c r="A23" s="76" t="s">
        <v>17</v>
      </c>
      <c r="B23" s="76"/>
      <c r="C23" s="76"/>
      <c r="D23" s="76"/>
      <c r="E23" s="76"/>
      <c r="F23" s="76"/>
      <c r="G23" s="76"/>
      <c r="H23" s="76"/>
    </row>
    <row r="24" spans="1:10" s="24" customFormat="1" ht="30" customHeight="1" x14ac:dyDescent="0.2">
      <c r="A24" s="33" t="s">
        <v>39</v>
      </c>
      <c r="B24" s="29">
        <v>60</v>
      </c>
      <c r="C24" s="29">
        <v>2024</v>
      </c>
      <c r="D24" s="29">
        <v>40</v>
      </c>
      <c r="E24" s="38">
        <v>1</v>
      </c>
      <c r="F24" s="38">
        <v>3.1</v>
      </c>
      <c r="G24" s="38">
        <v>4.9000000000000004</v>
      </c>
      <c r="H24" s="38">
        <v>51</v>
      </c>
    </row>
    <row r="25" spans="1:10" s="24" customFormat="1" ht="30" customHeight="1" x14ac:dyDescent="0.2">
      <c r="A25" s="39" t="s">
        <v>63</v>
      </c>
      <c r="B25" s="29">
        <v>200</v>
      </c>
      <c r="C25" s="29">
        <v>2024</v>
      </c>
      <c r="D25" s="29">
        <v>105</v>
      </c>
      <c r="E25" s="38">
        <v>2.2000000000000002</v>
      </c>
      <c r="F25" s="38">
        <v>1.8</v>
      </c>
      <c r="G25" s="38">
        <v>15.1</v>
      </c>
      <c r="H25" s="38">
        <v>86</v>
      </c>
    </row>
    <row r="26" spans="1:10" s="24" customFormat="1" ht="30" customHeight="1" x14ac:dyDescent="0.2">
      <c r="A26" s="39" t="s">
        <v>65</v>
      </c>
      <c r="B26" s="29">
        <v>90</v>
      </c>
      <c r="C26" s="29">
        <v>2024</v>
      </c>
      <c r="D26" s="29" t="s">
        <v>64</v>
      </c>
      <c r="E26" s="38">
        <v>10.4</v>
      </c>
      <c r="F26" s="38">
        <v>7.1</v>
      </c>
      <c r="G26" s="38">
        <v>10.9</v>
      </c>
      <c r="H26" s="38">
        <v>140.6</v>
      </c>
      <c r="J26" s="24" t="s">
        <v>137</v>
      </c>
    </row>
    <row r="27" spans="1:10" s="24" customFormat="1" ht="30" customHeight="1" x14ac:dyDescent="0.2">
      <c r="A27" s="55" t="s">
        <v>69</v>
      </c>
      <c r="B27" s="29">
        <v>90</v>
      </c>
      <c r="C27" s="29">
        <v>2024</v>
      </c>
      <c r="D27" s="29" t="s">
        <v>67</v>
      </c>
      <c r="E27" s="38">
        <v>6.9</v>
      </c>
      <c r="F27" s="38">
        <v>10.8</v>
      </c>
      <c r="G27" s="38">
        <v>10.1</v>
      </c>
      <c r="H27" s="38">
        <v>165</v>
      </c>
      <c r="J27" s="24" t="s">
        <v>138</v>
      </c>
    </row>
    <row r="28" spans="1:10" s="24" customFormat="1" ht="30" customHeight="1" x14ac:dyDescent="0.2">
      <c r="A28" s="39" t="s">
        <v>43</v>
      </c>
      <c r="B28" s="29">
        <v>150</v>
      </c>
      <c r="C28" s="29">
        <v>2024</v>
      </c>
      <c r="D28" s="29">
        <v>347</v>
      </c>
      <c r="E28" s="38">
        <v>8.1999999999999993</v>
      </c>
      <c r="F28" s="38">
        <v>5.6</v>
      </c>
      <c r="G28" s="38">
        <v>35.9</v>
      </c>
      <c r="H28" s="38">
        <v>227</v>
      </c>
    </row>
    <row r="29" spans="1:10" s="24" customFormat="1" ht="30" customHeight="1" x14ac:dyDescent="0.2">
      <c r="A29" s="33" t="s">
        <v>83</v>
      </c>
      <c r="B29" s="29">
        <v>200</v>
      </c>
      <c r="C29" s="29">
        <v>2024</v>
      </c>
      <c r="D29" s="29">
        <v>425</v>
      </c>
      <c r="E29" s="38">
        <v>0.6</v>
      </c>
      <c r="F29" s="38">
        <v>0.1</v>
      </c>
      <c r="G29" s="38">
        <v>17</v>
      </c>
      <c r="H29" s="38">
        <v>71</v>
      </c>
    </row>
    <row r="30" spans="1:10" s="24" customFormat="1" ht="30" customHeight="1" x14ac:dyDescent="0.2">
      <c r="A30" s="33" t="s">
        <v>70</v>
      </c>
      <c r="B30" s="56">
        <v>200</v>
      </c>
      <c r="C30" s="56">
        <v>2008</v>
      </c>
      <c r="D30" s="56">
        <v>430</v>
      </c>
      <c r="E30" s="56">
        <v>0.2</v>
      </c>
      <c r="F30" s="56">
        <v>0.1</v>
      </c>
      <c r="G30" s="34">
        <v>15</v>
      </c>
      <c r="H30" s="34">
        <v>60</v>
      </c>
    </row>
    <row r="31" spans="1:10" s="24" customFormat="1" ht="30" customHeight="1" x14ac:dyDescent="0.2">
      <c r="A31" s="59" t="s">
        <v>58</v>
      </c>
      <c r="B31" s="29">
        <v>40</v>
      </c>
      <c r="C31" s="29" t="s">
        <v>36</v>
      </c>
      <c r="D31" s="29">
        <v>3</v>
      </c>
      <c r="E31" s="38">
        <v>2.7</v>
      </c>
      <c r="F31" s="38">
        <v>0.4</v>
      </c>
      <c r="G31" s="38">
        <v>18.3</v>
      </c>
      <c r="H31" s="38">
        <v>88</v>
      </c>
    </row>
    <row r="32" spans="1:10" s="24" customFormat="1" ht="30" customHeight="1" x14ac:dyDescent="0.2">
      <c r="A32" s="59" t="s">
        <v>57</v>
      </c>
      <c r="B32" s="29">
        <v>30</v>
      </c>
      <c r="C32" s="28" t="s">
        <v>36</v>
      </c>
      <c r="D32" s="28">
        <v>2</v>
      </c>
      <c r="E32" s="38">
        <v>2.2000000000000002</v>
      </c>
      <c r="F32" s="38">
        <v>0.8</v>
      </c>
      <c r="G32" s="38">
        <v>14.9</v>
      </c>
      <c r="H32" s="38">
        <v>75.900000000000006</v>
      </c>
    </row>
    <row r="33" spans="1:10" s="24" customFormat="1" ht="30" customHeight="1" x14ac:dyDescent="0.2">
      <c r="A33" s="35" t="s">
        <v>11</v>
      </c>
      <c r="B33" s="40">
        <v>770</v>
      </c>
      <c r="C33" s="29"/>
      <c r="D33" s="29"/>
      <c r="E33" s="41">
        <f>((E26+E27)/2+(E29+E30)/2)+E24+E25+E28+E31+E32</f>
        <v>25.349999999999998</v>
      </c>
      <c r="F33" s="41">
        <f t="shared" ref="F33:H33" si="1">((F26+F27)/2+(F29+F30)/2)+F24+F25+F28+F31+F32</f>
        <v>20.749999999999996</v>
      </c>
      <c r="G33" s="41">
        <f t="shared" si="1"/>
        <v>115.60000000000001</v>
      </c>
      <c r="H33" s="41">
        <f t="shared" si="1"/>
        <v>746.19999999999993</v>
      </c>
    </row>
    <row r="34" spans="1:10" s="24" customFormat="1" ht="30" customHeight="1" x14ac:dyDescent="0.2">
      <c r="A34" s="74" t="s">
        <v>1</v>
      </c>
      <c r="B34" s="74"/>
      <c r="C34" s="40"/>
      <c r="D34" s="40"/>
      <c r="E34" s="41">
        <f>E22+E33</f>
        <v>43.05</v>
      </c>
      <c r="F34" s="41">
        <f t="shared" ref="F34:G34" si="2">F22+F33</f>
        <v>38.849999999999994</v>
      </c>
      <c r="G34" s="41">
        <f t="shared" si="2"/>
        <v>199.35</v>
      </c>
      <c r="H34" s="41">
        <f>H22+H33</f>
        <v>1317.6</v>
      </c>
    </row>
    <row r="35" spans="1:10" s="24" customFormat="1" ht="20.25" customHeight="1" x14ac:dyDescent="0.2">
      <c r="A35" s="65" t="s">
        <v>18</v>
      </c>
      <c r="B35" s="65"/>
      <c r="C35" s="65"/>
      <c r="D35" s="65"/>
      <c r="E35" s="65"/>
      <c r="F35" s="65"/>
      <c r="G35" s="65"/>
      <c r="H35" s="65"/>
    </row>
    <row r="36" spans="1:10" s="24" customFormat="1" ht="20.25" customHeight="1" x14ac:dyDescent="0.2">
      <c r="A36" s="65" t="s">
        <v>24</v>
      </c>
      <c r="B36" s="65"/>
      <c r="C36" s="65"/>
      <c r="D36" s="65"/>
      <c r="E36" s="65"/>
      <c r="F36" s="65"/>
      <c r="G36" s="65"/>
      <c r="H36" s="65"/>
    </row>
    <row r="37" spans="1:10" s="24" customFormat="1" ht="30" customHeight="1" x14ac:dyDescent="0.2">
      <c r="A37" s="33" t="s">
        <v>51</v>
      </c>
      <c r="B37" s="56">
        <v>155</v>
      </c>
      <c r="C37" s="56">
        <v>2008</v>
      </c>
      <c r="D37" s="56">
        <v>189</v>
      </c>
      <c r="E37" s="34">
        <v>5.0999999999999996</v>
      </c>
      <c r="F37" s="34">
        <v>7.5</v>
      </c>
      <c r="G37" s="34">
        <v>18.899999999999999</v>
      </c>
      <c r="H37" s="34">
        <v>163</v>
      </c>
    </row>
    <row r="38" spans="1:10" s="24" customFormat="1" ht="30" customHeight="1" x14ac:dyDescent="0.2">
      <c r="A38" s="30" t="s">
        <v>66</v>
      </c>
      <c r="B38" s="31">
        <v>200</v>
      </c>
      <c r="C38" s="31">
        <v>2024</v>
      </c>
      <c r="D38" s="31">
        <v>459</v>
      </c>
      <c r="E38" s="32">
        <v>3.4</v>
      </c>
      <c r="F38" s="32">
        <v>2.7</v>
      </c>
      <c r="G38" s="32">
        <v>12.1</v>
      </c>
      <c r="H38" s="32">
        <v>84</v>
      </c>
    </row>
    <row r="39" spans="1:10" s="24" customFormat="1" ht="30" customHeight="1" x14ac:dyDescent="0.2">
      <c r="A39" s="33" t="s">
        <v>71</v>
      </c>
      <c r="B39" s="56">
        <v>200</v>
      </c>
      <c r="C39" s="56">
        <v>2016</v>
      </c>
      <c r="D39" s="56">
        <v>412</v>
      </c>
      <c r="E39" s="34">
        <v>0.1</v>
      </c>
      <c r="F39" s="34">
        <v>0</v>
      </c>
      <c r="G39" s="34">
        <v>10.199999999999999</v>
      </c>
      <c r="H39" s="34">
        <v>41</v>
      </c>
    </row>
    <row r="40" spans="1:10" s="22" customFormat="1" ht="30" customHeight="1" x14ac:dyDescent="0.2">
      <c r="A40" s="59" t="s">
        <v>57</v>
      </c>
      <c r="B40" s="29">
        <v>30</v>
      </c>
      <c r="C40" s="28" t="s">
        <v>36</v>
      </c>
      <c r="D40" s="28">
        <v>2</v>
      </c>
      <c r="E40" s="38">
        <v>2.2000000000000002</v>
      </c>
      <c r="F40" s="38">
        <v>0.8</v>
      </c>
      <c r="G40" s="38">
        <v>14.9</v>
      </c>
      <c r="H40" s="38">
        <v>75.900000000000006</v>
      </c>
    </row>
    <row r="41" spans="1:10" s="22" customFormat="1" ht="30" customHeight="1" x14ac:dyDescent="0.2">
      <c r="A41" s="33" t="s">
        <v>28</v>
      </c>
      <c r="B41" s="56">
        <v>100</v>
      </c>
      <c r="C41" s="56">
        <v>2017</v>
      </c>
      <c r="D41" s="56">
        <v>338</v>
      </c>
      <c r="E41" s="34">
        <v>0.4</v>
      </c>
      <c r="F41" s="34">
        <v>0.4</v>
      </c>
      <c r="G41" s="34">
        <v>9.8000000000000007</v>
      </c>
      <c r="H41" s="34">
        <v>47</v>
      </c>
    </row>
    <row r="42" spans="1:10" s="24" customFormat="1" ht="30" customHeight="1" x14ac:dyDescent="0.2">
      <c r="A42" s="33" t="s">
        <v>62</v>
      </c>
      <c r="B42" s="56">
        <v>200</v>
      </c>
      <c r="C42" s="56" t="s">
        <v>36</v>
      </c>
      <c r="D42" s="56">
        <v>4</v>
      </c>
      <c r="E42" s="34">
        <v>5.8</v>
      </c>
      <c r="F42" s="34">
        <v>5</v>
      </c>
      <c r="G42" s="34">
        <v>9.6</v>
      </c>
      <c r="H42" s="34">
        <v>108</v>
      </c>
    </row>
    <row r="43" spans="1:10" s="24" customFormat="1" ht="30" customHeight="1" x14ac:dyDescent="0.2">
      <c r="A43" s="35" t="s">
        <v>11</v>
      </c>
      <c r="B43" s="40">
        <v>685</v>
      </c>
      <c r="C43" s="56"/>
      <c r="D43" s="56"/>
      <c r="E43" s="37">
        <f>(E38+E39)/2+E37+E40+E41+E42</f>
        <v>15.25</v>
      </c>
      <c r="F43" s="37">
        <f t="shared" ref="F43:H43" si="3">(F38+F39)/2+F37+F40+F41+F42</f>
        <v>15.05</v>
      </c>
      <c r="G43" s="37">
        <f t="shared" si="3"/>
        <v>64.349999999999994</v>
      </c>
      <c r="H43" s="37">
        <f t="shared" si="3"/>
        <v>456.4</v>
      </c>
    </row>
    <row r="44" spans="1:10" s="24" customFormat="1" ht="20.25" customHeight="1" x14ac:dyDescent="0.2">
      <c r="A44" s="65" t="s">
        <v>17</v>
      </c>
      <c r="B44" s="65"/>
      <c r="C44" s="65"/>
      <c r="D44" s="65"/>
      <c r="E44" s="65"/>
      <c r="F44" s="65"/>
      <c r="G44" s="65"/>
      <c r="H44" s="65"/>
    </row>
    <row r="45" spans="1:10" s="24" customFormat="1" ht="30" customHeight="1" x14ac:dyDescent="0.2">
      <c r="A45" s="33" t="s">
        <v>29</v>
      </c>
      <c r="B45" s="29">
        <v>60</v>
      </c>
      <c r="C45" s="42">
        <v>2017</v>
      </c>
      <c r="D45" s="42">
        <v>52</v>
      </c>
      <c r="E45" s="38">
        <v>0.8</v>
      </c>
      <c r="F45" s="38">
        <v>3.6</v>
      </c>
      <c r="G45" s="38">
        <v>5</v>
      </c>
      <c r="H45" s="38">
        <v>55.7</v>
      </c>
    </row>
    <row r="46" spans="1:10" s="24" customFormat="1" ht="30" customHeight="1" x14ac:dyDescent="0.2">
      <c r="A46" s="39" t="s">
        <v>44</v>
      </c>
      <c r="B46" s="29" t="s">
        <v>26</v>
      </c>
      <c r="C46" s="29">
        <v>2024</v>
      </c>
      <c r="D46" s="29">
        <v>88</v>
      </c>
      <c r="E46" s="38">
        <v>1.5</v>
      </c>
      <c r="F46" s="38">
        <v>3.9</v>
      </c>
      <c r="G46" s="38">
        <v>6.7</v>
      </c>
      <c r="H46" s="38">
        <v>67</v>
      </c>
    </row>
    <row r="47" spans="1:10" s="24" customFormat="1" ht="30" customHeight="1" x14ac:dyDescent="0.2">
      <c r="A47" s="33" t="s">
        <v>135</v>
      </c>
      <c r="B47" s="29">
        <v>90</v>
      </c>
      <c r="C47" s="29">
        <v>2016</v>
      </c>
      <c r="D47" s="29" t="s">
        <v>136</v>
      </c>
      <c r="E47" s="38">
        <v>6.8</v>
      </c>
      <c r="F47" s="38">
        <v>3.7</v>
      </c>
      <c r="G47" s="38">
        <v>7.7</v>
      </c>
      <c r="H47" s="38">
        <v>91.5</v>
      </c>
      <c r="J47" s="24" t="s">
        <v>137</v>
      </c>
    </row>
    <row r="48" spans="1:10" s="24" customFormat="1" ht="30" customHeight="1" x14ac:dyDescent="0.2">
      <c r="A48" s="33" t="s">
        <v>134</v>
      </c>
      <c r="B48" s="29">
        <v>90</v>
      </c>
      <c r="C48" s="29">
        <v>2008</v>
      </c>
      <c r="D48" s="29" t="s">
        <v>73</v>
      </c>
      <c r="E48" s="38">
        <v>8.1999999999999993</v>
      </c>
      <c r="F48" s="38">
        <v>11.9</v>
      </c>
      <c r="G48" s="38">
        <v>9.1</v>
      </c>
      <c r="H48" s="38">
        <v>177</v>
      </c>
      <c r="J48" s="24" t="s">
        <v>137</v>
      </c>
    </row>
    <row r="49" spans="1:8" s="24" customFormat="1" ht="30" customHeight="1" x14ac:dyDescent="0.2">
      <c r="A49" s="61" t="s">
        <v>21</v>
      </c>
      <c r="B49" s="29">
        <v>150</v>
      </c>
      <c r="C49" s="29">
        <v>2024</v>
      </c>
      <c r="D49" s="29">
        <v>360</v>
      </c>
      <c r="E49" s="38">
        <v>3.1</v>
      </c>
      <c r="F49" s="38">
        <v>4.5999999999999996</v>
      </c>
      <c r="G49" s="38">
        <v>20</v>
      </c>
      <c r="H49" s="38">
        <v>134</v>
      </c>
    </row>
    <row r="50" spans="1:8" s="24" customFormat="1" ht="30" customHeight="1" x14ac:dyDescent="0.2">
      <c r="A50" s="61" t="s">
        <v>127</v>
      </c>
      <c r="B50" s="29">
        <v>200</v>
      </c>
      <c r="C50" s="29">
        <v>2024</v>
      </c>
      <c r="D50" s="29">
        <v>468</v>
      </c>
      <c r="E50" s="38">
        <v>0.6</v>
      </c>
      <c r="F50" s="38">
        <v>0</v>
      </c>
      <c r="G50" s="38">
        <v>10.3</v>
      </c>
      <c r="H50" s="38">
        <v>44</v>
      </c>
    </row>
    <row r="51" spans="1:8" s="24" customFormat="1" ht="30" customHeight="1" x14ac:dyDescent="0.2">
      <c r="A51" s="33" t="s">
        <v>70</v>
      </c>
      <c r="B51" s="56">
        <v>200</v>
      </c>
      <c r="C51" s="56">
        <v>2008</v>
      </c>
      <c r="D51" s="56">
        <v>430</v>
      </c>
      <c r="E51" s="56">
        <v>0.2</v>
      </c>
      <c r="F51" s="56">
        <v>0.1</v>
      </c>
      <c r="G51" s="34">
        <v>15</v>
      </c>
      <c r="H51" s="34">
        <v>60</v>
      </c>
    </row>
    <row r="52" spans="1:8" s="24" customFormat="1" ht="30" customHeight="1" x14ac:dyDescent="0.2">
      <c r="A52" s="59" t="s">
        <v>58</v>
      </c>
      <c r="B52" s="29">
        <v>40</v>
      </c>
      <c r="C52" s="29" t="s">
        <v>36</v>
      </c>
      <c r="D52" s="29">
        <v>3</v>
      </c>
      <c r="E52" s="38">
        <v>2.7</v>
      </c>
      <c r="F52" s="38">
        <v>0.4</v>
      </c>
      <c r="G52" s="38">
        <v>18.3</v>
      </c>
      <c r="H52" s="38">
        <v>88</v>
      </c>
    </row>
    <row r="53" spans="1:8" s="24" customFormat="1" ht="30" customHeight="1" x14ac:dyDescent="0.2">
      <c r="A53" s="59" t="s">
        <v>57</v>
      </c>
      <c r="B53" s="29">
        <v>30</v>
      </c>
      <c r="C53" s="28" t="s">
        <v>36</v>
      </c>
      <c r="D53" s="28">
        <v>2</v>
      </c>
      <c r="E53" s="38">
        <v>2.2000000000000002</v>
      </c>
      <c r="F53" s="38">
        <v>0.8</v>
      </c>
      <c r="G53" s="38">
        <v>14.9</v>
      </c>
      <c r="H53" s="38">
        <v>75.900000000000006</v>
      </c>
    </row>
    <row r="54" spans="1:8" s="24" customFormat="1" ht="30" customHeight="1" x14ac:dyDescent="0.2">
      <c r="A54" s="35" t="s">
        <v>11</v>
      </c>
      <c r="B54" s="40">
        <v>775</v>
      </c>
      <c r="C54" s="29"/>
      <c r="D54" s="29"/>
      <c r="E54" s="41">
        <f>((E47+E48)/2+(E50+E51)/2)+E45+E46+E49+E52+E53</f>
        <v>18.2</v>
      </c>
      <c r="F54" s="41">
        <f t="shared" ref="F54:H54" si="4">((F47+F48)/2+(F50+F51)/2)+F45+F46+F49+F52+F53</f>
        <v>21.150000000000002</v>
      </c>
      <c r="G54" s="41">
        <f t="shared" si="4"/>
        <v>85.95</v>
      </c>
      <c r="H54" s="41">
        <f t="shared" si="4"/>
        <v>606.85</v>
      </c>
    </row>
    <row r="55" spans="1:8" s="24" customFormat="1" ht="30" customHeight="1" x14ac:dyDescent="0.2">
      <c r="A55" s="74" t="s">
        <v>1</v>
      </c>
      <c r="B55" s="74"/>
      <c r="C55" s="29"/>
      <c r="D55" s="29"/>
      <c r="E55" s="41">
        <f>E43+E54</f>
        <v>33.450000000000003</v>
      </c>
      <c r="F55" s="41">
        <f t="shared" ref="F55:H55" si="5">F43+F54</f>
        <v>36.200000000000003</v>
      </c>
      <c r="G55" s="41">
        <f t="shared" si="5"/>
        <v>150.30000000000001</v>
      </c>
      <c r="H55" s="41">
        <f t="shared" si="5"/>
        <v>1063.25</v>
      </c>
    </row>
    <row r="56" spans="1:8" s="24" customFormat="1" ht="20.25" customHeight="1" x14ac:dyDescent="0.2">
      <c r="A56" s="65" t="s">
        <v>2</v>
      </c>
      <c r="B56" s="65"/>
      <c r="C56" s="65"/>
      <c r="D56" s="65"/>
      <c r="E56" s="65"/>
      <c r="F56" s="65"/>
      <c r="G56" s="65"/>
      <c r="H56" s="65"/>
    </row>
    <row r="57" spans="1:8" s="24" customFormat="1" ht="20.25" customHeight="1" x14ac:dyDescent="0.2">
      <c r="A57" s="65" t="s">
        <v>24</v>
      </c>
      <c r="B57" s="65"/>
      <c r="C57" s="65"/>
      <c r="D57" s="65"/>
      <c r="E57" s="65"/>
      <c r="F57" s="65"/>
      <c r="G57" s="65"/>
      <c r="H57" s="65"/>
    </row>
    <row r="58" spans="1:8" s="24" customFormat="1" ht="30" customHeight="1" x14ac:dyDescent="0.2">
      <c r="A58" s="30" t="s">
        <v>25</v>
      </c>
      <c r="B58" s="31">
        <v>30</v>
      </c>
      <c r="C58" s="31">
        <v>2008</v>
      </c>
      <c r="D58" s="31">
        <v>3</v>
      </c>
      <c r="E58" s="32">
        <v>4.5</v>
      </c>
      <c r="F58" s="32">
        <v>4.5</v>
      </c>
      <c r="G58" s="32">
        <v>7.4</v>
      </c>
      <c r="H58" s="32">
        <v>88</v>
      </c>
    </row>
    <row r="59" spans="1:8" s="24" customFormat="1" ht="30" customHeight="1" x14ac:dyDescent="0.2">
      <c r="A59" s="33" t="s">
        <v>50</v>
      </c>
      <c r="B59" s="56">
        <v>155</v>
      </c>
      <c r="C59" s="56">
        <v>2008</v>
      </c>
      <c r="D59" s="56">
        <v>189</v>
      </c>
      <c r="E59" s="34">
        <v>3.9</v>
      </c>
      <c r="F59" s="34">
        <v>6.3</v>
      </c>
      <c r="G59" s="34">
        <v>21.6</v>
      </c>
      <c r="H59" s="34">
        <v>159</v>
      </c>
    </row>
    <row r="60" spans="1:8" s="24" customFormat="1" ht="30" customHeight="1" x14ac:dyDescent="0.2">
      <c r="A60" s="33" t="s">
        <v>95</v>
      </c>
      <c r="B60" s="56">
        <v>200</v>
      </c>
      <c r="C60" s="56">
        <v>2024</v>
      </c>
      <c r="D60" s="56">
        <v>458</v>
      </c>
      <c r="E60" s="56">
        <v>3.8</v>
      </c>
      <c r="F60" s="56">
        <v>2.9</v>
      </c>
      <c r="G60" s="34">
        <v>10.9</v>
      </c>
      <c r="H60" s="34">
        <v>85</v>
      </c>
    </row>
    <row r="61" spans="1:8" s="24" customFormat="1" ht="30" customHeight="1" x14ac:dyDescent="0.2">
      <c r="A61" s="33" t="s">
        <v>70</v>
      </c>
      <c r="B61" s="56">
        <v>200</v>
      </c>
      <c r="C61" s="56">
        <v>2008</v>
      </c>
      <c r="D61" s="56">
        <v>430</v>
      </c>
      <c r="E61" s="56">
        <v>0.2</v>
      </c>
      <c r="F61" s="56">
        <v>0.1</v>
      </c>
      <c r="G61" s="34">
        <v>15</v>
      </c>
      <c r="H61" s="34">
        <v>60</v>
      </c>
    </row>
    <row r="62" spans="1:8" s="24" customFormat="1" ht="30" customHeight="1" x14ac:dyDescent="0.2">
      <c r="A62" s="59" t="s">
        <v>57</v>
      </c>
      <c r="B62" s="31">
        <v>20</v>
      </c>
      <c r="C62" s="31" t="s">
        <v>36</v>
      </c>
      <c r="D62" s="28">
        <v>2</v>
      </c>
      <c r="E62" s="32">
        <v>1.4</v>
      </c>
      <c r="F62" s="32">
        <v>0.5</v>
      </c>
      <c r="G62" s="32">
        <v>9.9</v>
      </c>
      <c r="H62" s="32">
        <v>50.6</v>
      </c>
    </row>
    <row r="63" spans="1:8" s="24" customFormat="1" ht="30" customHeight="1" x14ac:dyDescent="0.2">
      <c r="A63" s="33" t="s">
        <v>62</v>
      </c>
      <c r="B63" s="56">
        <v>200</v>
      </c>
      <c r="C63" s="56" t="s">
        <v>36</v>
      </c>
      <c r="D63" s="56">
        <v>4</v>
      </c>
      <c r="E63" s="34">
        <v>5.8</v>
      </c>
      <c r="F63" s="34">
        <v>5</v>
      </c>
      <c r="G63" s="34">
        <v>9.6</v>
      </c>
      <c r="H63" s="34">
        <v>108</v>
      </c>
    </row>
    <row r="64" spans="1:8" s="24" customFormat="1" ht="30" customHeight="1" x14ac:dyDescent="0.2">
      <c r="A64" s="35" t="s">
        <v>11</v>
      </c>
      <c r="B64" s="40">
        <v>605</v>
      </c>
      <c r="C64" s="52"/>
      <c r="D64" s="52"/>
      <c r="E64" s="37">
        <f>(E60+E61)/2+E58+E59+E62+E63</f>
        <v>17.600000000000001</v>
      </c>
      <c r="F64" s="37">
        <f t="shared" ref="F64:H64" si="6">(F60+F61)/2+F58+F59+F62+F63</f>
        <v>17.8</v>
      </c>
      <c r="G64" s="37">
        <f t="shared" si="6"/>
        <v>61.45</v>
      </c>
      <c r="H64" s="37">
        <f t="shared" si="6"/>
        <v>478.1</v>
      </c>
    </row>
    <row r="65" spans="1:10" s="24" customFormat="1" ht="20.25" customHeight="1" x14ac:dyDescent="0.2">
      <c r="A65" s="65" t="s">
        <v>17</v>
      </c>
      <c r="B65" s="65"/>
      <c r="C65" s="65"/>
      <c r="D65" s="65"/>
      <c r="E65" s="65"/>
      <c r="F65" s="65"/>
      <c r="G65" s="65"/>
      <c r="H65" s="65"/>
    </row>
    <row r="66" spans="1:10" s="24" customFormat="1" ht="30" customHeight="1" x14ac:dyDescent="0.2">
      <c r="A66" s="33" t="s">
        <v>68</v>
      </c>
      <c r="B66" s="29">
        <v>60</v>
      </c>
      <c r="C66" s="29">
        <v>2024</v>
      </c>
      <c r="D66" s="29">
        <v>34</v>
      </c>
      <c r="E66" s="38">
        <v>0.9</v>
      </c>
      <c r="F66" s="38">
        <v>3.1</v>
      </c>
      <c r="G66" s="38">
        <v>5.6</v>
      </c>
      <c r="H66" s="38">
        <v>54</v>
      </c>
    </row>
    <row r="67" spans="1:10" s="24" customFormat="1" ht="30" customHeight="1" x14ac:dyDescent="0.2">
      <c r="A67" s="39" t="s">
        <v>72</v>
      </c>
      <c r="B67" s="29" t="s">
        <v>26</v>
      </c>
      <c r="C67" s="29">
        <v>2024</v>
      </c>
      <c r="D67" s="29">
        <v>96</v>
      </c>
      <c r="E67" s="38">
        <v>1.9</v>
      </c>
      <c r="F67" s="38">
        <v>3.9</v>
      </c>
      <c r="G67" s="38">
        <v>12.5</v>
      </c>
      <c r="H67" s="38">
        <v>92</v>
      </c>
    </row>
    <row r="68" spans="1:10" s="24" customFormat="1" ht="30" customHeight="1" x14ac:dyDescent="0.2">
      <c r="A68" s="33" t="s">
        <v>75</v>
      </c>
      <c r="B68" s="29">
        <v>90</v>
      </c>
      <c r="C68" s="29">
        <v>2024</v>
      </c>
      <c r="D68" s="29" t="s">
        <v>74</v>
      </c>
      <c r="E68" s="38">
        <v>11.7</v>
      </c>
      <c r="F68" s="38">
        <v>7.3</v>
      </c>
      <c r="G68" s="38">
        <v>5.7</v>
      </c>
      <c r="H68" s="38">
        <v>135</v>
      </c>
      <c r="J68" s="24" t="s">
        <v>138</v>
      </c>
    </row>
    <row r="69" spans="1:10" s="24" customFormat="1" ht="30" customHeight="1" x14ac:dyDescent="0.2">
      <c r="A69" s="61" t="s">
        <v>128</v>
      </c>
      <c r="B69" s="29">
        <v>90</v>
      </c>
      <c r="C69" s="29">
        <v>2024</v>
      </c>
      <c r="D69" s="29" t="s">
        <v>76</v>
      </c>
      <c r="E69" s="38">
        <v>12.6</v>
      </c>
      <c r="F69" s="38">
        <v>6</v>
      </c>
      <c r="G69" s="38">
        <v>5.7</v>
      </c>
      <c r="H69" s="38">
        <v>126.8</v>
      </c>
      <c r="J69" s="24" t="s">
        <v>137</v>
      </c>
    </row>
    <row r="70" spans="1:10" s="24" customFormat="1" ht="30" customHeight="1" x14ac:dyDescent="0.2">
      <c r="A70" s="61" t="s">
        <v>22</v>
      </c>
      <c r="B70" s="29">
        <v>150</v>
      </c>
      <c r="C70" s="29">
        <v>2024</v>
      </c>
      <c r="D70" s="29">
        <v>356</v>
      </c>
      <c r="E70" s="38">
        <v>5.3</v>
      </c>
      <c r="F70" s="38">
        <v>4.2</v>
      </c>
      <c r="G70" s="38">
        <v>32.799999999999997</v>
      </c>
      <c r="H70" s="38">
        <v>190</v>
      </c>
    </row>
    <row r="71" spans="1:10" s="24" customFormat="1" ht="30" customHeight="1" x14ac:dyDescent="0.2">
      <c r="A71" s="39" t="s">
        <v>112</v>
      </c>
      <c r="B71" s="29">
        <v>200</v>
      </c>
      <c r="C71" s="42">
        <v>2024</v>
      </c>
      <c r="D71" s="29">
        <v>418</v>
      </c>
      <c r="E71" s="38">
        <v>0.2</v>
      </c>
      <c r="F71" s="38">
        <v>0.1</v>
      </c>
      <c r="G71" s="38">
        <v>19.899999999999999</v>
      </c>
      <c r="H71" s="38">
        <v>82</v>
      </c>
    </row>
    <row r="72" spans="1:10" s="24" customFormat="1" ht="30" customHeight="1" x14ac:dyDescent="0.2">
      <c r="A72" s="33" t="s">
        <v>70</v>
      </c>
      <c r="B72" s="56">
        <v>200</v>
      </c>
      <c r="C72" s="56">
        <v>2008</v>
      </c>
      <c r="D72" s="56">
        <v>430</v>
      </c>
      <c r="E72" s="56">
        <v>0.2</v>
      </c>
      <c r="F72" s="56">
        <v>0.1</v>
      </c>
      <c r="G72" s="34">
        <v>15</v>
      </c>
      <c r="H72" s="34">
        <v>60</v>
      </c>
    </row>
    <row r="73" spans="1:10" s="24" customFormat="1" ht="30" customHeight="1" x14ac:dyDescent="0.2">
      <c r="A73" s="59" t="s">
        <v>58</v>
      </c>
      <c r="B73" s="29">
        <v>40</v>
      </c>
      <c r="C73" s="29" t="s">
        <v>36</v>
      </c>
      <c r="D73" s="29">
        <v>3</v>
      </c>
      <c r="E73" s="38">
        <v>2.7</v>
      </c>
      <c r="F73" s="38">
        <v>0.4</v>
      </c>
      <c r="G73" s="38">
        <v>18.3</v>
      </c>
      <c r="H73" s="38">
        <v>88</v>
      </c>
    </row>
    <row r="74" spans="1:10" s="24" customFormat="1" ht="30" customHeight="1" x14ac:dyDescent="0.2">
      <c r="A74" s="59" t="s">
        <v>57</v>
      </c>
      <c r="B74" s="29">
        <v>30</v>
      </c>
      <c r="C74" s="28" t="s">
        <v>36</v>
      </c>
      <c r="D74" s="28">
        <v>2</v>
      </c>
      <c r="E74" s="38">
        <v>2.2000000000000002</v>
      </c>
      <c r="F74" s="38">
        <v>0.8</v>
      </c>
      <c r="G74" s="38">
        <v>14.9</v>
      </c>
      <c r="H74" s="38">
        <v>75.900000000000006</v>
      </c>
    </row>
    <row r="75" spans="1:10" s="24" customFormat="1" ht="30" customHeight="1" x14ac:dyDescent="0.2">
      <c r="A75" s="35" t="s">
        <v>11</v>
      </c>
      <c r="B75" s="40">
        <v>775</v>
      </c>
      <c r="C75" s="29"/>
      <c r="D75" s="29"/>
      <c r="E75" s="41">
        <v>25.4</v>
      </c>
      <c r="F75" s="41">
        <v>19.2</v>
      </c>
      <c r="G75" s="41">
        <v>107.3</v>
      </c>
      <c r="H75" s="41">
        <v>701.8</v>
      </c>
    </row>
    <row r="76" spans="1:10" s="24" customFormat="1" ht="37.5" customHeight="1" x14ac:dyDescent="0.2">
      <c r="A76" s="74" t="s">
        <v>1</v>
      </c>
      <c r="B76" s="74"/>
      <c r="C76" s="29"/>
      <c r="D76" s="29"/>
      <c r="E76" s="41">
        <f>E64+E75</f>
        <v>43</v>
      </c>
      <c r="F76" s="41">
        <f>F64+F75</f>
        <v>37</v>
      </c>
      <c r="G76" s="41">
        <f>G64+G75</f>
        <v>168.75</v>
      </c>
      <c r="H76" s="41">
        <f>H64+H75</f>
        <v>1179.9000000000001</v>
      </c>
    </row>
    <row r="77" spans="1:10" s="24" customFormat="1" ht="20.25" customHeight="1" x14ac:dyDescent="0.2">
      <c r="A77" s="65" t="s">
        <v>3</v>
      </c>
      <c r="B77" s="65"/>
      <c r="C77" s="65"/>
      <c r="D77" s="65"/>
      <c r="E77" s="65"/>
      <c r="F77" s="65"/>
      <c r="G77" s="65"/>
      <c r="H77" s="65"/>
    </row>
    <row r="78" spans="1:10" s="24" customFormat="1" ht="20.25" customHeight="1" x14ac:dyDescent="0.2">
      <c r="A78" s="65" t="s">
        <v>24</v>
      </c>
      <c r="B78" s="65"/>
      <c r="C78" s="65"/>
      <c r="D78" s="65"/>
      <c r="E78" s="65"/>
      <c r="F78" s="65"/>
      <c r="G78" s="65"/>
      <c r="H78" s="65"/>
    </row>
    <row r="79" spans="1:10" s="24" customFormat="1" ht="30" customHeight="1" x14ac:dyDescent="0.2">
      <c r="A79" s="33" t="s">
        <v>52</v>
      </c>
      <c r="B79" s="56">
        <v>155</v>
      </c>
      <c r="C79" s="56">
        <v>2008</v>
      </c>
      <c r="D79" s="56">
        <v>189</v>
      </c>
      <c r="E79" s="34">
        <v>5.6</v>
      </c>
      <c r="F79" s="34">
        <v>6.4</v>
      </c>
      <c r="G79" s="34">
        <v>24.8</v>
      </c>
      <c r="H79" s="34">
        <v>179</v>
      </c>
    </row>
    <row r="80" spans="1:10" s="24" customFormat="1" ht="30" customHeight="1" x14ac:dyDescent="0.2">
      <c r="A80" s="33" t="s">
        <v>71</v>
      </c>
      <c r="B80" s="56">
        <v>200</v>
      </c>
      <c r="C80" s="56">
        <v>2016</v>
      </c>
      <c r="D80" s="56">
        <v>412</v>
      </c>
      <c r="E80" s="34">
        <v>0.1</v>
      </c>
      <c r="F80" s="34">
        <v>0</v>
      </c>
      <c r="G80" s="34">
        <v>10.199999999999999</v>
      </c>
      <c r="H80" s="34">
        <v>41</v>
      </c>
    </row>
    <row r="81" spans="1:10" s="24" customFormat="1" ht="30" customHeight="1" x14ac:dyDescent="0.2">
      <c r="A81" s="30" t="s">
        <v>66</v>
      </c>
      <c r="B81" s="31">
        <v>200</v>
      </c>
      <c r="C81" s="31">
        <v>2024</v>
      </c>
      <c r="D81" s="31">
        <v>459</v>
      </c>
      <c r="E81" s="32">
        <v>3.4</v>
      </c>
      <c r="F81" s="32">
        <v>2.7</v>
      </c>
      <c r="G81" s="32">
        <v>12.1</v>
      </c>
      <c r="H81" s="32">
        <v>84</v>
      </c>
    </row>
    <row r="82" spans="1:10" s="24" customFormat="1" ht="30" customHeight="1" x14ac:dyDescent="0.2">
      <c r="A82" s="59" t="s">
        <v>57</v>
      </c>
      <c r="B82" s="29">
        <v>30</v>
      </c>
      <c r="C82" s="28" t="s">
        <v>36</v>
      </c>
      <c r="D82" s="28">
        <v>2</v>
      </c>
      <c r="E82" s="38">
        <v>2.2000000000000002</v>
      </c>
      <c r="F82" s="38">
        <v>0.8</v>
      </c>
      <c r="G82" s="38">
        <v>14.9</v>
      </c>
      <c r="H82" s="38">
        <v>75.900000000000006</v>
      </c>
    </row>
    <row r="83" spans="1:10" s="24" customFormat="1" ht="30" customHeight="1" x14ac:dyDescent="0.2">
      <c r="A83" s="60" t="s">
        <v>59</v>
      </c>
      <c r="B83" s="29">
        <v>25</v>
      </c>
      <c r="C83" s="29" t="s">
        <v>36</v>
      </c>
      <c r="D83" s="29">
        <v>6</v>
      </c>
      <c r="E83" s="38">
        <v>0.2</v>
      </c>
      <c r="F83" s="38">
        <v>0</v>
      </c>
      <c r="G83" s="38">
        <v>20</v>
      </c>
      <c r="H83" s="38">
        <v>81.5</v>
      </c>
    </row>
    <row r="84" spans="1:10" s="24" customFormat="1" ht="30" customHeight="1" x14ac:dyDescent="0.2">
      <c r="A84" s="33" t="s">
        <v>62</v>
      </c>
      <c r="B84" s="56">
        <v>200</v>
      </c>
      <c r="C84" s="56" t="s">
        <v>36</v>
      </c>
      <c r="D84" s="56">
        <v>4</v>
      </c>
      <c r="E84" s="34">
        <v>5.8</v>
      </c>
      <c r="F84" s="34">
        <v>5</v>
      </c>
      <c r="G84" s="34">
        <v>9.6</v>
      </c>
      <c r="H84" s="34">
        <v>108</v>
      </c>
    </row>
    <row r="85" spans="1:10" s="24" customFormat="1" ht="30" customHeight="1" x14ac:dyDescent="0.2">
      <c r="A85" s="35" t="s">
        <v>11</v>
      </c>
      <c r="B85" s="40">
        <v>610</v>
      </c>
      <c r="C85" s="52"/>
      <c r="D85" s="52"/>
      <c r="E85" s="37">
        <f>(E80+E81)/2+E79+E82+E83+E84</f>
        <v>15.55</v>
      </c>
      <c r="F85" s="37">
        <f t="shared" ref="F85:H85" si="7">(F80+F81)/2+F79+F82+F83+F84</f>
        <v>13.55</v>
      </c>
      <c r="G85" s="37">
        <f t="shared" si="7"/>
        <v>80.449999999999989</v>
      </c>
      <c r="H85" s="37">
        <f t="shared" si="7"/>
        <v>506.9</v>
      </c>
    </row>
    <row r="86" spans="1:10" s="24" customFormat="1" ht="20.25" customHeight="1" x14ac:dyDescent="0.2">
      <c r="A86" s="65" t="s">
        <v>17</v>
      </c>
      <c r="B86" s="65"/>
      <c r="C86" s="65"/>
      <c r="D86" s="65"/>
      <c r="E86" s="65"/>
      <c r="F86" s="65"/>
      <c r="G86" s="65"/>
      <c r="H86" s="65"/>
    </row>
    <row r="87" spans="1:10" s="24" customFormat="1" ht="30" customHeight="1" x14ac:dyDescent="0.2">
      <c r="A87" s="33" t="s">
        <v>86</v>
      </c>
      <c r="B87" s="29">
        <v>60</v>
      </c>
      <c r="C87" s="29">
        <v>2024</v>
      </c>
      <c r="D87" s="29">
        <v>22</v>
      </c>
      <c r="E87" s="38">
        <v>0.6</v>
      </c>
      <c r="F87" s="38">
        <v>6.1</v>
      </c>
      <c r="G87" s="38">
        <v>1</v>
      </c>
      <c r="H87" s="38">
        <v>6</v>
      </c>
    </row>
    <row r="88" spans="1:10" s="24" customFormat="1" ht="30" customHeight="1" x14ac:dyDescent="0.2">
      <c r="A88" s="33" t="s">
        <v>79</v>
      </c>
      <c r="B88" s="29" t="s">
        <v>80</v>
      </c>
      <c r="C88" s="29">
        <v>2024</v>
      </c>
      <c r="D88" s="29" t="s">
        <v>81</v>
      </c>
      <c r="E88" s="38">
        <v>5.5</v>
      </c>
      <c r="F88" s="38">
        <v>3.6</v>
      </c>
      <c r="G88" s="38">
        <v>22.3</v>
      </c>
      <c r="H88" s="38">
        <v>144</v>
      </c>
    </row>
    <row r="89" spans="1:10" s="24" customFormat="1" ht="30" customHeight="1" x14ac:dyDescent="0.2">
      <c r="A89" s="61" t="s">
        <v>129</v>
      </c>
      <c r="B89" s="29">
        <v>90</v>
      </c>
      <c r="C89" s="29">
        <v>2024</v>
      </c>
      <c r="D89" s="29">
        <v>331</v>
      </c>
      <c r="E89" s="38">
        <v>14.2</v>
      </c>
      <c r="F89" s="38">
        <v>2.5</v>
      </c>
      <c r="G89" s="38">
        <v>2.8</v>
      </c>
      <c r="H89" s="38">
        <v>90</v>
      </c>
    </row>
    <row r="90" spans="1:10" s="24" customFormat="1" ht="30" customHeight="1" x14ac:dyDescent="0.2">
      <c r="A90" s="61" t="s">
        <v>130</v>
      </c>
      <c r="B90" s="29">
        <v>150</v>
      </c>
      <c r="C90" s="29">
        <v>2024</v>
      </c>
      <c r="D90" s="29">
        <v>349</v>
      </c>
      <c r="E90" s="38">
        <v>3.6</v>
      </c>
      <c r="F90" s="38">
        <v>5.6</v>
      </c>
      <c r="G90" s="38">
        <v>36.4</v>
      </c>
      <c r="H90" s="38">
        <v>210</v>
      </c>
      <c r="J90" s="24" t="s">
        <v>138</v>
      </c>
    </row>
    <row r="91" spans="1:10" s="24" customFormat="1" ht="30" customHeight="1" x14ac:dyDescent="0.2">
      <c r="A91" s="61" t="s">
        <v>131</v>
      </c>
      <c r="B91" s="29">
        <v>240</v>
      </c>
      <c r="C91" s="29">
        <v>2017</v>
      </c>
      <c r="D91" s="29">
        <v>265</v>
      </c>
      <c r="E91" s="38">
        <v>14.1</v>
      </c>
      <c r="F91" s="38">
        <v>37.299999999999997</v>
      </c>
      <c r="G91" s="38">
        <v>49.2</v>
      </c>
      <c r="H91" s="38">
        <v>590.9</v>
      </c>
    </row>
    <row r="92" spans="1:10" s="24" customFormat="1" ht="30" customHeight="1" x14ac:dyDescent="0.2">
      <c r="A92" s="33" t="s">
        <v>83</v>
      </c>
      <c r="B92" s="29">
        <v>200</v>
      </c>
      <c r="C92" s="29">
        <v>2024</v>
      </c>
      <c r="D92" s="29">
        <v>425</v>
      </c>
      <c r="E92" s="38">
        <v>0.6</v>
      </c>
      <c r="F92" s="38">
        <v>0.1</v>
      </c>
      <c r="G92" s="38">
        <v>17</v>
      </c>
      <c r="H92" s="38">
        <v>71</v>
      </c>
      <c r="J92" s="24" t="s">
        <v>139</v>
      </c>
    </row>
    <row r="93" spans="1:10" s="24" customFormat="1" ht="30" customHeight="1" x14ac:dyDescent="0.2">
      <c r="A93" s="33" t="s">
        <v>70</v>
      </c>
      <c r="B93" s="56">
        <v>200</v>
      </c>
      <c r="C93" s="56">
        <v>2008</v>
      </c>
      <c r="D93" s="56">
        <v>430</v>
      </c>
      <c r="E93" s="56">
        <v>0.2</v>
      </c>
      <c r="F93" s="56">
        <v>0.1</v>
      </c>
      <c r="G93" s="34">
        <v>15</v>
      </c>
      <c r="H93" s="34">
        <v>60</v>
      </c>
    </row>
    <row r="94" spans="1:10" s="24" customFormat="1" ht="30" customHeight="1" x14ac:dyDescent="0.2">
      <c r="A94" s="59" t="s">
        <v>58</v>
      </c>
      <c r="B94" s="29">
        <v>40</v>
      </c>
      <c r="C94" s="29" t="s">
        <v>36</v>
      </c>
      <c r="D94" s="29">
        <v>3</v>
      </c>
      <c r="E94" s="38">
        <v>2.7</v>
      </c>
      <c r="F94" s="38">
        <v>0.4</v>
      </c>
      <c r="G94" s="38">
        <v>18.3</v>
      </c>
      <c r="H94" s="38">
        <v>88</v>
      </c>
    </row>
    <row r="95" spans="1:10" s="24" customFormat="1" ht="30" customHeight="1" x14ac:dyDescent="0.2">
      <c r="A95" s="59" t="s">
        <v>57</v>
      </c>
      <c r="B95" s="29">
        <v>30</v>
      </c>
      <c r="C95" s="28" t="s">
        <v>36</v>
      </c>
      <c r="D95" s="28">
        <v>2</v>
      </c>
      <c r="E95" s="38">
        <v>2.2000000000000002</v>
      </c>
      <c r="F95" s="38">
        <v>0.8</v>
      </c>
      <c r="G95" s="38">
        <v>14.9</v>
      </c>
      <c r="H95" s="38">
        <v>75.900000000000006</v>
      </c>
    </row>
    <row r="96" spans="1:10" s="24" customFormat="1" ht="30" customHeight="1" x14ac:dyDescent="0.2">
      <c r="A96" s="35" t="s">
        <v>11</v>
      </c>
      <c r="B96" s="40">
        <v>780</v>
      </c>
      <c r="C96" s="29"/>
      <c r="D96" s="29"/>
      <c r="E96" s="41">
        <f>(((E89+E90)+E91)/2+(E92+E93)/2)+E87+E88+E94+E95</f>
        <v>27.349999999999998</v>
      </c>
      <c r="F96" s="41">
        <f t="shared" ref="F96:H96" si="8">(((F89+F90)+F91)/2+(F92+F93)/2)+F87+F88+F94+F95</f>
        <v>33.699999999999996</v>
      </c>
      <c r="G96" s="41">
        <f t="shared" si="8"/>
        <v>116.7</v>
      </c>
      <c r="H96" s="41">
        <f t="shared" si="8"/>
        <v>824.85</v>
      </c>
    </row>
    <row r="97" spans="1:10" s="24" customFormat="1" ht="30" customHeight="1" x14ac:dyDescent="0.2">
      <c r="A97" s="74" t="s">
        <v>1</v>
      </c>
      <c r="B97" s="74"/>
      <c r="C97" s="29"/>
      <c r="D97" s="29"/>
      <c r="E97" s="41">
        <f>E85+E96</f>
        <v>42.9</v>
      </c>
      <c r="F97" s="41">
        <f t="shared" ref="F97:H97" si="9">F85+F96</f>
        <v>47.25</v>
      </c>
      <c r="G97" s="41">
        <f t="shared" si="9"/>
        <v>197.14999999999998</v>
      </c>
      <c r="H97" s="41">
        <f t="shared" si="9"/>
        <v>1331.75</v>
      </c>
    </row>
    <row r="98" spans="1:10" s="24" customFormat="1" ht="20.25" customHeight="1" x14ac:dyDescent="0.2">
      <c r="A98" s="65" t="s">
        <v>4</v>
      </c>
      <c r="B98" s="65"/>
      <c r="C98" s="65"/>
      <c r="D98" s="65"/>
      <c r="E98" s="65"/>
      <c r="F98" s="65"/>
      <c r="G98" s="65"/>
      <c r="H98" s="65"/>
    </row>
    <row r="99" spans="1:10" s="24" customFormat="1" ht="20.25" customHeight="1" x14ac:dyDescent="0.2">
      <c r="A99" s="65" t="s">
        <v>24</v>
      </c>
      <c r="B99" s="65"/>
      <c r="C99" s="65"/>
      <c r="D99" s="65"/>
      <c r="E99" s="65"/>
      <c r="F99" s="65"/>
      <c r="G99" s="65"/>
      <c r="H99" s="65"/>
    </row>
    <row r="100" spans="1:10" s="24" customFormat="1" ht="30" customHeight="1" x14ac:dyDescent="0.2">
      <c r="A100" s="33" t="s">
        <v>27</v>
      </c>
      <c r="B100" s="56">
        <v>40</v>
      </c>
      <c r="C100" s="56">
        <v>2008</v>
      </c>
      <c r="D100" s="56">
        <v>2</v>
      </c>
      <c r="E100" s="34">
        <v>1.2</v>
      </c>
      <c r="F100" s="34">
        <v>4.3</v>
      </c>
      <c r="G100" s="34">
        <v>22</v>
      </c>
      <c r="H100" s="34">
        <v>132</v>
      </c>
    </row>
    <row r="101" spans="1:10" s="24" customFormat="1" ht="30" customHeight="1" x14ac:dyDescent="0.2">
      <c r="A101" s="33" t="s">
        <v>78</v>
      </c>
      <c r="B101" s="56">
        <v>150</v>
      </c>
      <c r="C101" s="56">
        <v>2024</v>
      </c>
      <c r="D101" s="56">
        <v>223</v>
      </c>
      <c r="E101" s="34">
        <v>8</v>
      </c>
      <c r="F101" s="34">
        <v>12.2</v>
      </c>
      <c r="G101" s="34">
        <v>27.7</v>
      </c>
      <c r="H101" s="34">
        <v>252</v>
      </c>
    </row>
    <row r="102" spans="1:10" s="24" customFormat="1" ht="30" customHeight="1" x14ac:dyDescent="0.2">
      <c r="A102" s="33" t="s">
        <v>70</v>
      </c>
      <c r="B102" s="56">
        <v>200</v>
      </c>
      <c r="C102" s="56">
        <v>2008</v>
      </c>
      <c r="D102" s="56">
        <v>430</v>
      </c>
      <c r="E102" s="56">
        <v>0.2</v>
      </c>
      <c r="F102" s="56">
        <v>0.1</v>
      </c>
      <c r="G102" s="34">
        <v>15</v>
      </c>
      <c r="H102" s="34">
        <v>60</v>
      </c>
    </row>
    <row r="103" spans="1:10" s="24" customFormat="1" ht="30" customHeight="1" x14ac:dyDescent="0.2">
      <c r="A103" s="30" t="s">
        <v>66</v>
      </c>
      <c r="B103" s="31">
        <v>200</v>
      </c>
      <c r="C103" s="31">
        <v>2024</v>
      </c>
      <c r="D103" s="31">
        <v>459</v>
      </c>
      <c r="E103" s="32">
        <v>3.4</v>
      </c>
      <c r="F103" s="32">
        <v>2.7</v>
      </c>
      <c r="G103" s="32">
        <v>12.1</v>
      </c>
      <c r="H103" s="32">
        <v>84</v>
      </c>
    </row>
    <row r="104" spans="1:10" s="24" customFormat="1" ht="30" customHeight="1" x14ac:dyDescent="0.2">
      <c r="A104" s="59" t="s">
        <v>57</v>
      </c>
      <c r="B104" s="31">
        <v>20</v>
      </c>
      <c r="C104" s="31" t="s">
        <v>36</v>
      </c>
      <c r="D104" s="31">
        <v>1</v>
      </c>
      <c r="E104" s="32">
        <v>1.4</v>
      </c>
      <c r="F104" s="32">
        <v>0.5</v>
      </c>
      <c r="G104" s="32">
        <v>9.9</v>
      </c>
      <c r="H104" s="32">
        <v>50.6</v>
      </c>
    </row>
    <row r="105" spans="1:10" s="24" customFormat="1" ht="30" customHeight="1" x14ac:dyDescent="0.2">
      <c r="A105" s="33" t="s">
        <v>62</v>
      </c>
      <c r="B105" s="56">
        <v>200</v>
      </c>
      <c r="C105" s="56" t="s">
        <v>36</v>
      </c>
      <c r="D105" s="56">
        <v>4</v>
      </c>
      <c r="E105" s="34">
        <v>5.8</v>
      </c>
      <c r="F105" s="34">
        <v>5</v>
      </c>
      <c r="G105" s="34">
        <v>9.6</v>
      </c>
      <c r="H105" s="34">
        <v>108</v>
      </c>
    </row>
    <row r="106" spans="1:10" s="24" customFormat="1" ht="30" customHeight="1" x14ac:dyDescent="0.2">
      <c r="A106" s="35" t="s">
        <v>11</v>
      </c>
      <c r="B106" s="40">
        <v>610</v>
      </c>
      <c r="C106" s="52"/>
      <c r="D106" s="52"/>
      <c r="E106" s="37">
        <f>(E102+E103)/2+E100+E101+E104+E105</f>
        <v>18.2</v>
      </c>
      <c r="F106" s="37">
        <f t="shared" ref="F106:H106" si="10">(F102+F103)/2+F100+F101+F104+F105</f>
        <v>23.4</v>
      </c>
      <c r="G106" s="37">
        <f t="shared" si="10"/>
        <v>82.75</v>
      </c>
      <c r="H106" s="37">
        <f t="shared" si="10"/>
        <v>614.6</v>
      </c>
    </row>
    <row r="107" spans="1:10" s="24" customFormat="1" ht="20.25" customHeight="1" x14ac:dyDescent="0.2">
      <c r="A107" s="65" t="s">
        <v>17</v>
      </c>
      <c r="B107" s="65"/>
      <c r="C107" s="65"/>
      <c r="D107" s="65"/>
      <c r="E107" s="65"/>
      <c r="F107" s="65"/>
      <c r="G107" s="65"/>
      <c r="H107" s="65"/>
    </row>
    <row r="108" spans="1:10" s="24" customFormat="1" ht="30" customHeight="1" x14ac:dyDescent="0.2">
      <c r="A108" s="33" t="s">
        <v>40</v>
      </c>
      <c r="B108" s="29">
        <v>60</v>
      </c>
      <c r="C108" s="29">
        <v>2008</v>
      </c>
      <c r="D108" s="29">
        <v>41</v>
      </c>
      <c r="E108" s="38">
        <v>0.7</v>
      </c>
      <c r="F108" s="38">
        <v>3.1</v>
      </c>
      <c r="G108" s="38">
        <v>5.7</v>
      </c>
      <c r="H108" s="38">
        <v>54</v>
      </c>
    </row>
    <row r="109" spans="1:10" s="24" customFormat="1" ht="30" customHeight="1" x14ac:dyDescent="0.2">
      <c r="A109" s="33" t="s">
        <v>77</v>
      </c>
      <c r="B109" s="29" t="s">
        <v>26</v>
      </c>
      <c r="C109" s="29">
        <v>2024</v>
      </c>
      <c r="D109" s="29">
        <v>80</v>
      </c>
      <c r="E109" s="38">
        <v>1.4</v>
      </c>
      <c r="F109" s="38">
        <v>3.8</v>
      </c>
      <c r="G109" s="38">
        <v>9.1999999999999993</v>
      </c>
      <c r="H109" s="38">
        <v>77</v>
      </c>
    </row>
    <row r="110" spans="1:10" s="24" customFormat="1" ht="31.5" x14ac:dyDescent="0.2">
      <c r="A110" s="33" t="s">
        <v>113</v>
      </c>
      <c r="B110" s="29">
        <v>240</v>
      </c>
      <c r="C110" s="29">
        <v>2024</v>
      </c>
      <c r="D110" s="29" t="s">
        <v>82</v>
      </c>
      <c r="E110" s="38">
        <v>17.3</v>
      </c>
      <c r="F110" s="38">
        <v>22.6</v>
      </c>
      <c r="G110" s="38">
        <v>34.4</v>
      </c>
      <c r="H110" s="38">
        <v>411</v>
      </c>
      <c r="J110" s="24" t="s">
        <v>140</v>
      </c>
    </row>
    <row r="111" spans="1:10" s="24" customFormat="1" ht="30" customHeight="1" x14ac:dyDescent="0.2">
      <c r="A111" s="55" t="s">
        <v>110</v>
      </c>
      <c r="B111" s="29">
        <v>90</v>
      </c>
      <c r="C111" s="29">
        <v>2024</v>
      </c>
      <c r="D111" s="29" t="s">
        <v>96</v>
      </c>
      <c r="E111" s="38">
        <v>10.1</v>
      </c>
      <c r="F111" s="38">
        <v>6.5</v>
      </c>
      <c r="G111" s="38">
        <v>4.5</v>
      </c>
      <c r="H111" s="38">
        <v>116.4</v>
      </c>
      <c r="J111" s="24" t="s">
        <v>137</v>
      </c>
    </row>
    <row r="112" spans="1:10" s="24" customFormat="1" ht="30" customHeight="1" x14ac:dyDescent="0.2">
      <c r="A112" s="61" t="s">
        <v>132</v>
      </c>
      <c r="B112" s="29">
        <v>150</v>
      </c>
      <c r="C112" s="29">
        <v>2024</v>
      </c>
      <c r="D112" s="29">
        <v>360</v>
      </c>
      <c r="E112" s="38">
        <v>3.1</v>
      </c>
      <c r="F112" s="38">
        <v>4.5999999999999996</v>
      </c>
      <c r="G112" s="38">
        <v>20</v>
      </c>
      <c r="H112" s="38">
        <v>134</v>
      </c>
    </row>
    <row r="113" spans="1:8" s="24" customFormat="1" ht="30" customHeight="1" x14ac:dyDescent="0.2">
      <c r="A113" s="61" t="s">
        <v>127</v>
      </c>
      <c r="B113" s="29">
        <v>200</v>
      </c>
      <c r="C113" s="29">
        <v>2024</v>
      </c>
      <c r="D113" s="29">
        <v>468</v>
      </c>
      <c r="E113" s="38">
        <v>0.6</v>
      </c>
      <c r="F113" s="38">
        <v>0</v>
      </c>
      <c r="G113" s="38">
        <v>10.3</v>
      </c>
      <c r="H113" s="38">
        <v>44</v>
      </c>
    </row>
    <row r="114" spans="1:8" s="24" customFormat="1" ht="30" customHeight="1" x14ac:dyDescent="0.2">
      <c r="A114" s="61" t="s">
        <v>84</v>
      </c>
      <c r="B114" s="29">
        <v>200</v>
      </c>
      <c r="C114" s="29">
        <v>2008</v>
      </c>
      <c r="D114" s="29">
        <v>430</v>
      </c>
      <c r="E114" s="38">
        <v>0.2</v>
      </c>
      <c r="F114" s="38">
        <v>0.1</v>
      </c>
      <c r="G114" s="38">
        <v>15</v>
      </c>
      <c r="H114" s="38">
        <v>60</v>
      </c>
    </row>
    <row r="115" spans="1:8" s="24" customFormat="1" ht="30" customHeight="1" x14ac:dyDescent="0.2">
      <c r="A115" s="59" t="s">
        <v>58</v>
      </c>
      <c r="B115" s="29">
        <v>40</v>
      </c>
      <c r="C115" s="29" t="s">
        <v>36</v>
      </c>
      <c r="D115" s="29">
        <v>3</v>
      </c>
      <c r="E115" s="38">
        <v>2.7</v>
      </c>
      <c r="F115" s="38">
        <v>0.4</v>
      </c>
      <c r="G115" s="38">
        <v>18.3</v>
      </c>
      <c r="H115" s="38">
        <v>88</v>
      </c>
    </row>
    <row r="116" spans="1:8" s="24" customFormat="1" ht="30" customHeight="1" x14ac:dyDescent="0.2">
      <c r="A116" s="59" t="s">
        <v>57</v>
      </c>
      <c r="B116" s="29">
        <v>30</v>
      </c>
      <c r="C116" s="28" t="s">
        <v>36</v>
      </c>
      <c r="D116" s="28">
        <v>2</v>
      </c>
      <c r="E116" s="38">
        <v>2.2000000000000002</v>
      </c>
      <c r="F116" s="38">
        <v>0.8</v>
      </c>
      <c r="G116" s="38">
        <v>14.9</v>
      </c>
      <c r="H116" s="38">
        <v>75.900000000000006</v>
      </c>
    </row>
    <row r="117" spans="1:8" s="24" customFormat="1" ht="30" customHeight="1" x14ac:dyDescent="0.2">
      <c r="A117" s="35" t="s">
        <v>11</v>
      </c>
      <c r="B117" s="40">
        <v>775</v>
      </c>
      <c r="C117" s="29"/>
      <c r="D117" s="29"/>
      <c r="E117" s="41">
        <f>(((E111+E112)+E110)/2+(E113+E114)/2)+E108+E109+E115+E116</f>
        <v>22.65</v>
      </c>
      <c r="F117" s="41">
        <f t="shared" ref="F117:H117" si="11">(((F111+F112)+F110)/2+(F113+F114)/2)+F108+F109+F115+F116</f>
        <v>25.000000000000004</v>
      </c>
      <c r="G117" s="41">
        <f t="shared" si="11"/>
        <v>90.2</v>
      </c>
      <c r="H117" s="41">
        <f t="shared" si="11"/>
        <v>677.6</v>
      </c>
    </row>
    <row r="118" spans="1:8" s="24" customFormat="1" ht="30" customHeight="1" x14ac:dyDescent="0.2">
      <c r="A118" s="74" t="s">
        <v>1</v>
      </c>
      <c r="B118" s="74"/>
      <c r="C118" s="29"/>
      <c r="D118" s="29"/>
      <c r="E118" s="41">
        <f>E106+E117</f>
        <v>40.849999999999994</v>
      </c>
      <c r="F118" s="41">
        <f t="shared" ref="F118:H118" si="12">F106+F117</f>
        <v>48.400000000000006</v>
      </c>
      <c r="G118" s="41">
        <f t="shared" si="12"/>
        <v>172.95</v>
      </c>
      <c r="H118" s="41">
        <f t="shared" si="12"/>
        <v>1292.2</v>
      </c>
    </row>
    <row r="119" spans="1:8" s="22" customFormat="1" ht="20.25" customHeight="1" x14ac:dyDescent="0.2">
      <c r="A119" s="65" t="s">
        <v>5</v>
      </c>
      <c r="B119" s="65"/>
      <c r="C119" s="65"/>
      <c r="D119" s="65"/>
      <c r="E119" s="65"/>
      <c r="F119" s="65"/>
      <c r="G119" s="65"/>
      <c r="H119" s="65"/>
    </row>
    <row r="120" spans="1:8" s="22" customFormat="1" ht="20.25" customHeight="1" x14ac:dyDescent="0.2">
      <c r="A120" s="65" t="s">
        <v>24</v>
      </c>
      <c r="B120" s="65"/>
      <c r="C120" s="65"/>
      <c r="D120" s="65"/>
      <c r="E120" s="65"/>
      <c r="F120" s="65"/>
      <c r="G120" s="65"/>
      <c r="H120" s="65"/>
    </row>
    <row r="121" spans="1:8" s="22" customFormat="1" ht="30" customHeight="1" x14ac:dyDescent="0.2">
      <c r="A121" s="30" t="s">
        <v>85</v>
      </c>
      <c r="B121" s="31">
        <v>155</v>
      </c>
      <c r="C121" s="31">
        <v>2024</v>
      </c>
      <c r="D121" s="31">
        <v>203</v>
      </c>
      <c r="E121" s="32">
        <v>4.5</v>
      </c>
      <c r="F121" s="32">
        <v>5.9</v>
      </c>
      <c r="G121" s="32">
        <v>23.3</v>
      </c>
      <c r="H121" s="32">
        <v>164</v>
      </c>
    </row>
    <row r="122" spans="1:8" s="22" customFormat="1" ht="30" customHeight="1" x14ac:dyDescent="0.2">
      <c r="A122" s="33" t="s">
        <v>95</v>
      </c>
      <c r="B122" s="56">
        <v>200</v>
      </c>
      <c r="C122" s="56">
        <v>2024</v>
      </c>
      <c r="D122" s="56">
        <v>458</v>
      </c>
      <c r="E122" s="56">
        <v>3.8</v>
      </c>
      <c r="F122" s="56">
        <v>2.9</v>
      </c>
      <c r="G122" s="34">
        <v>10.9</v>
      </c>
      <c r="H122" s="34">
        <v>85</v>
      </c>
    </row>
    <row r="123" spans="1:8" s="22" customFormat="1" ht="30" customHeight="1" x14ac:dyDescent="0.2">
      <c r="A123" s="33" t="s">
        <v>71</v>
      </c>
      <c r="B123" s="56">
        <v>200</v>
      </c>
      <c r="C123" s="56">
        <v>2016</v>
      </c>
      <c r="D123" s="56">
        <v>412</v>
      </c>
      <c r="E123" s="34">
        <v>0.1</v>
      </c>
      <c r="F123" s="34">
        <v>0</v>
      </c>
      <c r="G123" s="34">
        <v>10.199999999999999</v>
      </c>
      <c r="H123" s="34">
        <v>41</v>
      </c>
    </row>
    <row r="124" spans="1:8" s="22" customFormat="1" ht="30" customHeight="1" x14ac:dyDescent="0.2">
      <c r="A124" s="59" t="s">
        <v>57</v>
      </c>
      <c r="B124" s="29">
        <v>30</v>
      </c>
      <c r="C124" s="28" t="s">
        <v>36</v>
      </c>
      <c r="D124" s="28">
        <v>2</v>
      </c>
      <c r="E124" s="38">
        <v>2.2000000000000002</v>
      </c>
      <c r="F124" s="38">
        <v>0.8</v>
      </c>
      <c r="G124" s="38">
        <v>14.9</v>
      </c>
      <c r="H124" s="38">
        <v>75.900000000000006</v>
      </c>
    </row>
    <row r="125" spans="1:8" s="22" customFormat="1" ht="30" customHeight="1" x14ac:dyDescent="0.2">
      <c r="A125" s="60" t="s">
        <v>60</v>
      </c>
      <c r="B125" s="29">
        <v>30</v>
      </c>
      <c r="C125" s="29" t="s">
        <v>36</v>
      </c>
      <c r="D125" s="29">
        <v>5</v>
      </c>
      <c r="E125" s="38">
        <v>2.1</v>
      </c>
      <c r="F125" s="38">
        <v>3.9</v>
      </c>
      <c r="G125" s="38">
        <v>21.9</v>
      </c>
      <c r="H125" s="38">
        <v>132</v>
      </c>
    </row>
    <row r="126" spans="1:8" s="22" customFormat="1" ht="30" customHeight="1" x14ac:dyDescent="0.2">
      <c r="A126" s="33" t="s">
        <v>62</v>
      </c>
      <c r="B126" s="56">
        <v>200</v>
      </c>
      <c r="C126" s="56" t="s">
        <v>36</v>
      </c>
      <c r="D126" s="56">
        <v>4</v>
      </c>
      <c r="E126" s="34">
        <v>5.8</v>
      </c>
      <c r="F126" s="34">
        <v>5</v>
      </c>
      <c r="G126" s="34">
        <v>9.6</v>
      </c>
      <c r="H126" s="34">
        <v>108</v>
      </c>
    </row>
    <row r="127" spans="1:8" s="22" customFormat="1" ht="30" customHeight="1" x14ac:dyDescent="0.2">
      <c r="A127" s="35" t="s">
        <v>11</v>
      </c>
      <c r="B127" s="40">
        <v>615</v>
      </c>
      <c r="C127" s="52"/>
      <c r="D127" s="52"/>
      <c r="E127" s="37">
        <f>(E122+E123)/2+E121+E124+E125+E126</f>
        <v>16.55</v>
      </c>
      <c r="F127" s="37">
        <f t="shared" ref="F127:H127" si="13">(F122+F123)/2+F121+F124+F125+F126</f>
        <v>17.05</v>
      </c>
      <c r="G127" s="37">
        <f t="shared" si="13"/>
        <v>80.25</v>
      </c>
      <c r="H127" s="37">
        <f t="shared" si="13"/>
        <v>542.9</v>
      </c>
    </row>
    <row r="128" spans="1:8" s="22" customFormat="1" ht="20.25" customHeight="1" x14ac:dyDescent="0.2">
      <c r="A128" s="65" t="s">
        <v>17</v>
      </c>
      <c r="B128" s="65"/>
      <c r="C128" s="65"/>
      <c r="D128" s="65"/>
      <c r="E128" s="65"/>
      <c r="F128" s="65"/>
      <c r="G128" s="65"/>
      <c r="H128" s="65"/>
    </row>
    <row r="129" spans="1:10" s="24" customFormat="1" ht="30" customHeight="1" x14ac:dyDescent="0.2">
      <c r="A129" s="33" t="s">
        <v>55</v>
      </c>
      <c r="B129" s="29">
        <v>60</v>
      </c>
      <c r="C129" s="29">
        <v>2017</v>
      </c>
      <c r="D129" s="29">
        <v>70</v>
      </c>
      <c r="E129" s="38">
        <v>0.5</v>
      </c>
      <c r="F129" s="38">
        <v>0.1</v>
      </c>
      <c r="G129" s="38">
        <v>1</v>
      </c>
      <c r="H129" s="38">
        <v>6</v>
      </c>
    </row>
    <row r="130" spans="1:10" s="24" customFormat="1" ht="30" customHeight="1" x14ac:dyDescent="0.2">
      <c r="A130" s="39" t="s">
        <v>54</v>
      </c>
      <c r="B130" s="29" t="s">
        <v>26</v>
      </c>
      <c r="C130" s="29">
        <v>2024</v>
      </c>
      <c r="D130" s="29">
        <v>100</v>
      </c>
      <c r="E130" s="38">
        <v>1.5</v>
      </c>
      <c r="F130" s="38">
        <v>3.9</v>
      </c>
      <c r="G130" s="38">
        <v>8.3000000000000007</v>
      </c>
      <c r="H130" s="38">
        <v>74</v>
      </c>
    </row>
    <row r="131" spans="1:10" s="24" customFormat="1" ht="30" customHeight="1" x14ac:dyDescent="0.2">
      <c r="A131" s="39" t="s">
        <v>88</v>
      </c>
      <c r="B131" s="29">
        <v>90</v>
      </c>
      <c r="C131" s="29">
        <v>2024</v>
      </c>
      <c r="D131" s="29" t="s">
        <v>89</v>
      </c>
      <c r="E131" s="38">
        <v>9.8000000000000007</v>
      </c>
      <c r="F131" s="38">
        <v>5</v>
      </c>
      <c r="G131" s="38">
        <v>7.7</v>
      </c>
      <c r="H131" s="38">
        <v>113.6</v>
      </c>
      <c r="J131" s="24" t="s">
        <v>137</v>
      </c>
    </row>
    <row r="132" spans="1:10" s="24" customFormat="1" ht="30" customHeight="1" x14ac:dyDescent="0.2">
      <c r="A132" s="39" t="s">
        <v>87</v>
      </c>
      <c r="B132" s="29">
        <v>90</v>
      </c>
      <c r="C132" s="29">
        <v>2016</v>
      </c>
      <c r="D132" s="29" t="s">
        <v>90</v>
      </c>
      <c r="E132" s="38">
        <v>5.8</v>
      </c>
      <c r="F132" s="38">
        <v>18.100000000000001</v>
      </c>
      <c r="G132" s="38">
        <v>9.8000000000000007</v>
      </c>
      <c r="H132" s="38">
        <v>225.4</v>
      </c>
      <c r="J132" s="24" t="s">
        <v>137</v>
      </c>
    </row>
    <row r="133" spans="1:10" s="24" customFormat="1" ht="30" customHeight="1" x14ac:dyDescent="0.2">
      <c r="A133" s="39" t="s">
        <v>43</v>
      </c>
      <c r="B133" s="29">
        <v>150</v>
      </c>
      <c r="C133" s="29">
        <v>2024</v>
      </c>
      <c r="D133" s="29">
        <v>347</v>
      </c>
      <c r="E133" s="38">
        <v>8.1999999999999993</v>
      </c>
      <c r="F133" s="38">
        <v>5.6</v>
      </c>
      <c r="G133" s="38">
        <v>35.9</v>
      </c>
      <c r="H133" s="38">
        <v>227</v>
      </c>
    </row>
    <row r="134" spans="1:10" s="24" customFormat="1" ht="30" customHeight="1" x14ac:dyDescent="0.2">
      <c r="A134" s="33" t="s">
        <v>83</v>
      </c>
      <c r="B134" s="29">
        <v>200</v>
      </c>
      <c r="C134" s="29">
        <v>2024</v>
      </c>
      <c r="D134" s="29">
        <v>425</v>
      </c>
      <c r="E134" s="38">
        <v>0.6</v>
      </c>
      <c r="F134" s="38">
        <v>0.1</v>
      </c>
      <c r="G134" s="38">
        <v>17</v>
      </c>
      <c r="H134" s="38">
        <v>71</v>
      </c>
    </row>
    <row r="135" spans="1:10" s="24" customFormat="1" ht="30" customHeight="1" x14ac:dyDescent="0.2">
      <c r="A135" s="61" t="s">
        <v>70</v>
      </c>
      <c r="B135" s="29">
        <v>200</v>
      </c>
      <c r="C135" s="29">
        <v>2008</v>
      </c>
      <c r="D135" s="29">
        <v>430</v>
      </c>
      <c r="E135" s="38">
        <v>0.2</v>
      </c>
      <c r="F135" s="38">
        <v>0.1</v>
      </c>
      <c r="G135" s="38">
        <v>15</v>
      </c>
      <c r="H135" s="38">
        <v>60</v>
      </c>
    </row>
    <row r="136" spans="1:10" s="24" customFormat="1" ht="30" customHeight="1" x14ac:dyDescent="0.2">
      <c r="A136" s="59" t="s">
        <v>58</v>
      </c>
      <c r="B136" s="29">
        <v>40</v>
      </c>
      <c r="C136" s="29" t="s">
        <v>36</v>
      </c>
      <c r="D136" s="29">
        <v>3</v>
      </c>
      <c r="E136" s="38">
        <v>2.7</v>
      </c>
      <c r="F136" s="38">
        <v>0.4</v>
      </c>
      <c r="G136" s="38">
        <v>18.3</v>
      </c>
      <c r="H136" s="38">
        <v>88</v>
      </c>
    </row>
    <row r="137" spans="1:10" s="24" customFormat="1" ht="30" customHeight="1" x14ac:dyDescent="0.2">
      <c r="A137" s="59" t="s">
        <v>57</v>
      </c>
      <c r="B137" s="29">
        <v>30</v>
      </c>
      <c r="C137" s="28" t="s">
        <v>36</v>
      </c>
      <c r="D137" s="28">
        <v>2</v>
      </c>
      <c r="E137" s="38">
        <v>2.2000000000000002</v>
      </c>
      <c r="F137" s="38">
        <v>0.8</v>
      </c>
      <c r="G137" s="38">
        <v>14.9</v>
      </c>
      <c r="H137" s="38">
        <v>75.900000000000006</v>
      </c>
    </row>
    <row r="138" spans="1:10" s="24" customFormat="1" ht="30" customHeight="1" x14ac:dyDescent="0.2">
      <c r="A138" s="35" t="s">
        <v>11</v>
      </c>
      <c r="B138" s="40">
        <v>775</v>
      </c>
      <c r="C138" s="29"/>
      <c r="D138" s="29"/>
      <c r="E138" s="41">
        <f>((E131+E132)/2+(E134+E135)/2)+E129+E130+E133+E136+E137</f>
        <v>23.299999999999997</v>
      </c>
      <c r="F138" s="41">
        <f t="shared" ref="F138:H138" si="14">((F131+F132)/2+(F134+F135)/2)+F129+F130+F133+F136+F137</f>
        <v>22.45</v>
      </c>
      <c r="G138" s="41">
        <f t="shared" si="14"/>
        <v>103.14999999999999</v>
      </c>
      <c r="H138" s="41">
        <f t="shared" si="14"/>
        <v>705.9</v>
      </c>
    </row>
    <row r="139" spans="1:10" s="24" customFormat="1" ht="30" customHeight="1" x14ac:dyDescent="0.2">
      <c r="A139" s="74" t="s">
        <v>1</v>
      </c>
      <c r="B139" s="74"/>
      <c r="C139" s="29"/>
      <c r="D139" s="29"/>
      <c r="E139" s="41">
        <f>E127+E138</f>
        <v>39.849999999999994</v>
      </c>
      <c r="F139" s="41">
        <f t="shared" ref="F139:H139" si="15">F127+F138</f>
        <v>39.5</v>
      </c>
      <c r="G139" s="41">
        <f t="shared" si="15"/>
        <v>183.39999999999998</v>
      </c>
      <c r="H139" s="41">
        <f t="shared" si="15"/>
        <v>1248.8</v>
      </c>
    </row>
    <row r="140" spans="1:10" s="22" customFormat="1" ht="20.25" customHeight="1" x14ac:dyDescent="0.2">
      <c r="A140" s="65" t="s">
        <v>6</v>
      </c>
      <c r="B140" s="65"/>
      <c r="C140" s="65"/>
      <c r="D140" s="65"/>
      <c r="E140" s="65"/>
      <c r="F140" s="65"/>
      <c r="G140" s="65"/>
      <c r="H140" s="65"/>
    </row>
    <row r="141" spans="1:10" s="22" customFormat="1" ht="20.25" customHeight="1" x14ac:dyDescent="0.2">
      <c r="A141" s="65" t="s">
        <v>24</v>
      </c>
      <c r="B141" s="65"/>
      <c r="C141" s="65"/>
      <c r="D141" s="65"/>
      <c r="E141" s="65"/>
      <c r="F141" s="65"/>
      <c r="G141" s="65"/>
      <c r="H141" s="65"/>
    </row>
    <row r="142" spans="1:10" s="22" customFormat="1" ht="30" customHeight="1" x14ac:dyDescent="0.2">
      <c r="A142" s="30" t="s">
        <v>25</v>
      </c>
      <c r="B142" s="31">
        <v>30</v>
      </c>
      <c r="C142" s="31">
        <v>2008</v>
      </c>
      <c r="D142" s="31">
        <v>3</v>
      </c>
      <c r="E142" s="32">
        <v>4.5</v>
      </c>
      <c r="F142" s="32">
        <v>4.5</v>
      </c>
      <c r="G142" s="32">
        <v>7.4</v>
      </c>
      <c r="H142" s="32">
        <v>88</v>
      </c>
    </row>
    <row r="143" spans="1:10" s="22" customFormat="1" ht="30" customHeight="1" x14ac:dyDescent="0.2">
      <c r="A143" s="33" t="s">
        <v>51</v>
      </c>
      <c r="B143" s="56">
        <v>155</v>
      </c>
      <c r="C143" s="56">
        <v>2008</v>
      </c>
      <c r="D143" s="56">
        <v>189</v>
      </c>
      <c r="E143" s="34">
        <v>5.0999999999999996</v>
      </c>
      <c r="F143" s="34">
        <v>7.5</v>
      </c>
      <c r="G143" s="34">
        <v>18.899999999999999</v>
      </c>
      <c r="H143" s="34">
        <v>163</v>
      </c>
    </row>
    <row r="144" spans="1:10" s="22" customFormat="1" ht="30" customHeight="1" x14ac:dyDescent="0.2">
      <c r="A144" s="33" t="s">
        <v>70</v>
      </c>
      <c r="B144" s="56">
        <v>200</v>
      </c>
      <c r="C144" s="56">
        <v>2008</v>
      </c>
      <c r="D144" s="56">
        <v>430</v>
      </c>
      <c r="E144" s="56">
        <v>0.2</v>
      </c>
      <c r="F144" s="56">
        <v>0.1</v>
      </c>
      <c r="G144" s="34">
        <v>15</v>
      </c>
      <c r="H144" s="34">
        <v>60</v>
      </c>
    </row>
    <row r="145" spans="1:10" s="22" customFormat="1" ht="30" customHeight="1" x14ac:dyDescent="0.2">
      <c r="A145" s="30" t="s">
        <v>66</v>
      </c>
      <c r="B145" s="31">
        <v>200</v>
      </c>
      <c r="C145" s="31">
        <v>2024</v>
      </c>
      <c r="D145" s="31">
        <v>459</v>
      </c>
      <c r="E145" s="32">
        <v>3.4</v>
      </c>
      <c r="F145" s="32">
        <v>2.7</v>
      </c>
      <c r="G145" s="32">
        <v>12.1</v>
      </c>
      <c r="H145" s="32">
        <v>84</v>
      </c>
    </row>
    <row r="146" spans="1:10" s="22" customFormat="1" ht="30" customHeight="1" x14ac:dyDescent="0.2">
      <c r="A146" s="59" t="s">
        <v>57</v>
      </c>
      <c r="B146" s="31">
        <v>20</v>
      </c>
      <c r="C146" s="31" t="s">
        <v>36</v>
      </c>
      <c r="D146" s="28">
        <v>2</v>
      </c>
      <c r="E146" s="32">
        <v>1.4</v>
      </c>
      <c r="F146" s="32">
        <v>0.5</v>
      </c>
      <c r="G146" s="32">
        <v>9.9</v>
      </c>
      <c r="H146" s="32">
        <v>50.6</v>
      </c>
    </row>
    <row r="147" spans="1:10" s="22" customFormat="1" ht="30" customHeight="1" x14ac:dyDescent="0.2">
      <c r="A147" s="33" t="s">
        <v>62</v>
      </c>
      <c r="B147" s="56">
        <v>200</v>
      </c>
      <c r="C147" s="56" t="s">
        <v>36</v>
      </c>
      <c r="D147" s="56">
        <v>4</v>
      </c>
      <c r="E147" s="34">
        <v>5.8</v>
      </c>
      <c r="F147" s="34">
        <v>5</v>
      </c>
      <c r="G147" s="34">
        <v>9.6</v>
      </c>
      <c r="H147" s="34">
        <v>108</v>
      </c>
    </row>
    <row r="148" spans="1:10" s="20" customFormat="1" ht="30" customHeight="1" x14ac:dyDescent="0.2">
      <c r="A148" s="43" t="s">
        <v>11</v>
      </c>
      <c r="B148" s="40">
        <v>605</v>
      </c>
      <c r="C148" s="52"/>
      <c r="D148" s="52"/>
      <c r="E148" s="37">
        <f>(E144+E145)/2+E142+E143+E146+E147</f>
        <v>18.599999999999998</v>
      </c>
      <c r="F148" s="37">
        <f t="shared" ref="F148:H148" si="16">(F144+F145)/2+F142+F143+F146+F147</f>
        <v>18.899999999999999</v>
      </c>
      <c r="G148" s="37">
        <f t="shared" si="16"/>
        <v>59.35</v>
      </c>
      <c r="H148" s="37">
        <f t="shared" si="16"/>
        <v>481.6</v>
      </c>
    </row>
    <row r="149" spans="1:10" s="20" customFormat="1" ht="20.25" customHeight="1" x14ac:dyDescent="0.2">
      <c r="A149" s="65" t="s">
        <v>17</v>
      </c>
      <c r="B149" s="65"/>
      <c r="C149" s="65"/>
      <c r="D149" s="65"/>
      <c r="E149" s="65"/>
      <c r="F149" s="65"/>
      <c r="G149" s="65"/>
      <c r="H149" s="65"/>
    </row>
    <row r="150" spans="1:10" s="23" customFormat="1" ht="30" customHeight="1" x14ac:dyDescent="0.2">
      <c r="A150" s="33" t="s">
        <v>29</v>
      </c>
      <c r="B150" s="29">
        <v>60</v>
      </c>
      <c r="C150" s="42">
        <v>2017</v>
      </c>
      <c r="D150" s="42">
        <v>52</v>
      </c>
      <c r="E150" s="38">
        <v>0.8</v>
      </c>
      <c r="F150" s="38">
        <v>3.6</v>
      </c>
      <c r="G150" s="38">
        <v>5</v>
      </c>
      <c r="H150" s="38">
        <v>55.7</v>
      </c>
    </row>
    <row r="151" spans="1:10" s="23" customFormat="1" ht="30" customHeight="1" x14ac:dyDescent="0.2">
      <c r="A151" s="39" t="s">
        <v>53</v>
      </c>
      <c r="B151" s="29">
        <v>200</v>
      </c>
      <c r="C151" s="29">
        <v>2017</v>
      </c>
      <c r="D151" s="29">
        <v>108</v>
      </c>
      <c r="E151" s="38">
        <v>2.8</v>
      </c>
      <c r="F151" s="38">
        <v>3.7</v>
      </c>
      <c r="G151" s="38">
        <v>15</v>
      </c>
      <c r="H151" s="38">
        <v>115.4</v>
      </c>
    </row>
    <row r="152" spans="1:10" s="23" customFormat="1" ht="30" customHeight="1" x14ac:dyDescent="0.2">
      <c r="A152" s="39" t="s">
        <v>114</v>
      </c>
      <c r="B152" s="29">
        <v>90</v>
      </c>
      <c r="C152" s="29">
        <v>2024</v>
      </c>
      <c r="D152" s="29" t="s">
        <v>92</v>
      </c>
      <c r="E152" s="38">
        <v>6.8</v>
      </c>
      <c r="F152" s="38">
        <v>5.8</v>
      </c>
      <c r="G152" s="38">
        <v>9.5</v>
      </c>
      <c r="H152" s="38">
        <v>117</v>
      </c>
      <c r="J152" s="23" t="s">
        <v>137</v>
      </c>
    </row>
    <row r="153" spans="1:10" s="23" customFormat="1" ht="30" customHeight="1" x14ac:dyDescent="0.2">
      <c r="A153" s="33" t="s">
        <v>98</v>
      </c>
      <c r="B153" s="29">
        <v>90</v>
      </c>
      <c r="C153" s="29">
        <v>2017</v>
      </c>
      <c r="D153" s="29" t="s">
        <v>97</v>
      </c>
      <c r="E153" s="38">
        <v>5.8</v>
      </c>
      <c r="F153" s="38">
        <v>9.1</v>
      </c>
      <c r="G153" s="38">
        <v>6.4</v>
      </c>
      <c r="H153" s="38">
        <v>131.4</v>
      </c>
      <c r="J153" s="23" t="s">
        <v>137</v>
      </c>
    </row>
    <row r="154" spans="1:10" s="23" customFormat="1" ht="30" customHeight="1" x14ac:dyDescent="0.2">
      <c r="A154" s="61" t="s">
        <v>100</v>
      </c>
      <c r="B154" s="29">
        <v>150</v>
      </c>
      <c r="C154" s="29">
        <v>2024</v>
      </c>
      <c r="D154" s="29">
        <v>349</v>
      </c>
      <c r="E154" s="38">
        <v>3.6</v>
      </c>
      <c r="F154" s="38">
        <v>5.6</v>
      </c>
      <c r="G154" s="38">
        <v>36.4</v>
      </c>
      <c r="H154" s="38">
        <v>210</v>
      </c>
    </row>
    <row r="155" spans="1:10" s="23" customFormat="1" ht="30" customHeight="1" x14ac:dyDescent="0.2">
      <c r="A155" s="39" t="s">
        <v>112</v>
      </c>
      <c r="B155" s="29">
        <v>200</v>
      </c>
      <c r="C155" s="42">
        <v>2024</v>
      </c>
      <c r="D155" s="29">
        <v>418</v>
      </c>
      <c r="E155" s="38">
        <v>0.2</v>
      </c>
      <c r="F155" s="38">
        <v>0.1</v>
      </c>
      <c r="G155" s="38">
        <v>19.899999999999999</v>
      </c>
      <c r="H155" s="38">
        <v>82</v>
      </c>
    </row>
    <row r="156" spans="1:10" s="23" customFormat="1" ht="30" customHeight="1" x14ac:dyDescent="0.2">
      <c r="A156" s="33" t="s">
        <v>70</v>
      </c>
      <c r="B156" s="56">
        <v>200</v>
      </c>
      <c r="C156" s="56">
        <v>2008</v>
      </c>
      <c r="D156" s="56">
        <v>430</v>
      </c>
      <c r="E156" s="56">
        <v>0.2</v>
      </c>
      <c r="F156" s="56">
        <v>0.1</v>
      </c>
      <c r="G156" s="34">
        <v>15</v>
      </c>
      <c r="H156" s="34">
        <v>60</v>
      </c>
    </row>
    <row r="157" spans="1:10" s="23" customFormat="1" ht="30" customHeight="1" x14ac:dyDescent="0.2">
      <c r="A157" s="59" t="s">
        <v>58</v>
      </c>
      <c r="B157" s="29">
        <v>40</v>
      </c>
      <c r="C157" s="29" t="s">
        <v>36</v>
      </c>
      <c r="D157" s="29">
        <v>3</v>
      </c>
      <c r="E157" s="38">
        <v>2.7</v>
      </c>
      <c r="F157" s="38">
        <v>0.4</v>
      </c>
      <c r="G157" s="38">
        <v>18.3</v>
      </c>
      <c r="H157" s="38">
        <v>88</v>
      </c>
    </row>
    <row r="158" spans="1:10" s="23" customFormat="1" ht="30" customHeight="1" x14ac:dyDescent="0.2">
      <c r="A158" s="59" t="s">
        <v>57</v>
      </c>
      <c r="B158" s="29">
        <v>30</v>
      </c>
      <c r="C158" s="28" t="s">
        <v>36</v>
      </c>
      <c r="D158" s="28">
        <v>2</v>
      </c>
      <c r="E158" s="38">
        <v>2.2000000000000002</v>
      </c>
      <c r="F158" s="38">
        <v>0.8</v>
      </c>
      <c r="G158" s="38">
        <v>14.9</v>
      </c>
      <c r="H158" s="38">
        <v>75.900000000000006</v>
      </c>
    </row>
    <row r="159" spans="1:10" s="23" customFormat="1" ht="30" customHeight="1" x14ac:dyDescent="0.2">
      <c r="A159" s="35" t="s">
        <v>11</v>
      </c>
      <c r="B159" s="40">
        <v>770</v>
      </c>
      <c r="C159" s="29"/>
      <c r="D159" s="29"/>
      <c r="E159" s="41">
        <f>((E152+E153)/2+(E155+E156)/2)+E150+E151+E154+E157+E158</f>
        <v>18.599999999999998</v>
      </c>
      <c r="F159" s="41">
        <f t="shared" ref="F159:H159" si="17">((F152+F153)/2+(F155+F156)/2)+F150+F151+F154+F157+F158</f>
        <v>21.649999999999995</v>
      </c>
      <c r="G159" s="41">
        <f t="shared" si="17"/>
        <v>115</v>
      </c>
      <c r="H159" s="41">
        <f t="shared" si="17"/>
        <v>740.19999999999993</v>
      </c>
    </row>
    <row r="160" spans="1:10" s="23" customFormat="1" ht="30" customHeight="1" x14ac:dyDescent="0.2">
      <c r="A160" s="74" t="s">
        <v>8</v>
      </c>
      <c r="B160" s="74"/>
      <c r="C160" s="29"/>
      <c r="D160" s="29"/>
      <c r="E160" s="41">
        <f>E159+E148</f>
        <v>37.199999999999996</v>
      </c>
      <c r="F160" s="41">
        <f t="shared" ref="F160:H160" si="18">F159+F148</f>
        <v>40.549999999999997</v>
      </c>
      <c r="G160" s="41">
        <f t="shared" si="18"/>
        <v>174.35</v>
      </c>
      <c r="H160" s="41">
        <f t="shared" si="18"/>
        <v>1221.8</v>
      </c>
    </row>
    <row r="161" spans="1:10" s="20" customFormat="1" ht="20.25" customHeight="1" x14ac:dyDescent="0.2">
      <c r="A161" s="65" t="s">
        <v>7</v>
      </c>
      <c r="B161" s="65"/>
      <c r="C161" s="65"/>
      <c r="D161" s="65"/>
      <c r="E161" s="65"/>
      <c r="F161" s="65"/>
      <c r="G161" s="65"/>
      <c r="H161" s="65"/>
    </row>
    <row r="162" spans="1:10" s="20" customFormat="1" ht="20.25" customHeight="1" x14ac:dyDescent="0.2">
      <c r="A162" s="65" t="s">
        <v>24</v>
      </c>
      <c r="B162" s="65"/>
      <c r="C162" s="65"/>
      <c r="D162" s="65"/>
      <c r="E162" s="65"/>
      <c r="F162" s="65"/>
      <c r="G162" s="65"/>
      <c r="H162" s="65"/>
    </row>
    <row r="163" spans="1:10" s="20" customFormat="1" ht="30" customHeight="1" x14ac:dyDescent="0.2">
      <c r="A163" s="30" t="s">
        <v>42</v>
      </c>
      <c r="B163" s="31">
        <v>155</v>
      </c>
      <c r="C163" s="31">
        <v>2008</v>
      </c>
      <c r="D163" s="31">
        <v>189</v>
      </c>
      <c r="E163" s="32">
        <v>5.6</v>
      </c>
      <c r="F163" s="32">
        <v>6.9</v>
      </c>
      <c r="G163" s="32">
        <v>24.4</v>
      </c>
      <c r="H163" s="32">
        <v>183</v>
      </c>
    </row>
    <row r="164" spans="1:10" s="20" customFormat="1" ht="30" customHeight="1" x14ac:dyDescent="0.2">
      <c r="A164" s="30" t="s">
        <v>66</v>
      </c>
      <c r="B164" s="31">
        <v>200</v>
      </c>
      <c r="C164" s="31">
        <v>2024</v>
      </c>
      <c r="D164" s="31">
        <v>459</v>
      </c>
      <c r="E164" s="32">
        <v>3.4</v>
      </c>
      <c r="F164" s="32">
        <v>2.7</v>
      </c>
      <c r="G164" s="32">
        <v>12.1</v>
      </c>
      <c r="H164" s="32">
        <v>84</v>
      </c>
    </row>
    <row r="165" spans="1:10" s="20" customFormat="1" ht="30" customHeight="1" x14ac:dyDescent="0.2">
      <c r="A165" s="33" t="s">
        <v>71</v>
      </c>
      <c r="B165" s="56">
        <v>200</v>
      </c>
      <c r="C165" s="56">
        <v>2016</v>
      </c>
      <c r="D165" s="56">
        <v>412</v>
      </c>
      <c r="E165" s="34">
        <v>0.1</v>
      </c>
      <c r="F165" s="34">
        <v>0</v>
      </c>
      <c r="G165" s="34">
        <v>10.199999999999999</v>
      </c>
      <c r="H165" s="34">
        <v>41</v>
      </c>
    </row>
    <row r="166" spans="1:10" s="20" customFormat="1" ht="30" customHeight="1" x14ac:dyDescent="0.2">
      <c r="A166" s="59" t="s">
        <v>57</v>
      </c>
      <c r="B166" s="29">
        <v>30</v>
      </c>
      <c r="C166" s="28" t="s">
        <v>36</v>
      </c>
      <c r="D166" s="28">
        <v>2</v>
      </c>
      <c r="E166" s="38">
        <v>2.2000000000000002</v>
      </c>
      <c r="F166" s="38">
        <v>0.8</v>
      </c>
      <c r="G166" s="38">
        <v>14.9</v>
      </c>
      <c r="H166" s="38">
        <v>75.900000000000006</v>
      </c>
    </row>
    <row r="167" spans="1:10" s="20" customFormat="1" ht="30" customHeight="1" x14ac:dyDescent="0.2">
      <c r="A167" s="33" t="s">
        <v>28</v>
      </c>
      <c r="B167" s="56">
        <v>100</v>
      </c>
      <c r="C167" s="56">
        <v>2017</v>
      </c>
      <c r="D167" s="56">
        <v>338</v>
      </c>
      <c r="E167" s="34">
        <v>0.4</v>
      </c>
      <c r="F167" s="34">
        <v>0.4</v>
      </c>
      <c r="G167" s="34">
        <v>9.8000000000000007</v>
      </c>
      <c r="H167" s="34">
        <v>47</v>
      </c>
    </row>
    <row r="168" spans="1:10" s="20" customFormat="1" ht="30" customHeight="1" x14ac:dyDescent="0.2">
      <c r="A168" s="33" t="s">
        <v>62</v>
      </c>
      <c r="B168" s="56">
        <v>200</v>
      </c>
      <c r="C168" s="56" t="s">
        <v>36</v>
      </c>
      <c r="D168" s="56">
        <v>4</v>
      </c>
      <c r="E168" s="34">
        <v>5.8</v>
      </c>
      <c r="F168" s="34">
        <v>5</v>
      </c>
      <c r="G168" s="34">
        <v>9.6</v>
      </c>
      <c r="H168" s="34">
        <v>108</v>
      </c>
    </row>
    <row r="169" spans="1:10" s="20" customFormat="1" ht="30" customHeight="1" x14ac:dyDescent="0.2">
      <c r="A169" s="35" t="s">
        <v>11</v>
      </c>
      <c r="B169" s="52">
        <v>685</v>
      </c>
      <c r="C169" s="56"/>
      <c r="D169" s="56"/>
      <c r="E169" s="37">
        <f>(E164+E165)/2+E163+E166+E167+E168</f>
        <v>15.75</v>
      </c>
      <c r="F169" s="37">
        <f t="shared" ref="F169:H169" si="19">(F164+F165)/2+F163+F166+F167+F168</f>
        <v>14.450000000000001</v>
      </c>
      <c r="G169" s="37">
        <f t="shared" si="19"/>
        <v>69.849999999999994</v>
      </c>
      <c r="H169" s="37">
        <f t="shared" si="19"/>
        <v>476.4</v>
      </c>
    </row>
    <row r="170" spans="1:10" s="20" customFormat="1" ht="21" customHeight="1" x14ac:dyDescent="0.2">
      <c r="A170" s="65" t="s">
        <v>17</v>
      </c>
      <c r="B170" s="65"/>
      <c r="C170" s="65"/>
      <c r="D170" s="65"/>
      <c r="E170" s="65"/>
      <c r="F170" s="65"/>
      <c r="G170" s="65"/>
      <c r="H170" s="65"/>
    </row>
    <row r="171" spans="1:10" s="23" customFormat="1" ht="30" customHeight="1" x14ac:dyDescent="0.2">
      <c r="A171" s="33" t="s">
        <v>93</v>
      </c>
      <c r="B171" s="29">
        <v>60</v>
      </c>
      <c r="C171" s="42">
        <v>2024</v>
      </c>
      <c r="D171" s="42">
        <v>29</v>
      </c>
      <c r="E171" s="38">
        <v>0.8</v>
      </c>
      <c r="F171" s="38">
        <v>6.1</v>
      </c>
      <c r="G171" s="38">
        <v>4.5</v>
      </c>
      <c r="H171" s="38">
        <v>76</v>
      </c>
    </row>
    <row r="172" spans="1:10" s="23" customFormat="1" ht="30" customHeight="1" x14ac:dyDescent="0.2">
      <c r="A172" s="39" t="s">
        <v>44</v>
      </c>
      <c r="B172" s="29" t="s">
        <v>26</v>
      </c>
      <c r="C172" s="29">
        <v>2024</v>
      </c>
      <c r="D172" s="29">
        <v>88</v>
      </c>
      <c r="E172" s="38">
        <v>1.5</v>
      </c>
      <c r="F172" s="38">
        <v>3.9</v>
      </c>
      <c r="G172" s="38">
        <v>6.7</v>
      </c>
      <c r="H172" s="38">
        <v>67</v>
      </c>
    </row>
    <row r="173" spans="1:10" s="23" customFormat="1" ht="30" customHeight="1" x14ac:dyDescent="0.2">
      <c r="A173" s="39" t="s">
        <v>115</v>
      </c>
      <c r="B173" s="29">
        <v>90</v>
      </c>
      <c r="C173" s="29">
        <v>2017</v>
      </c>
      <c r="D173" s="29">
        <v>260</v>
      </c>
      <c r="E173" s="38">
        <v>9.6</v>
      </c>
      <c r="F173" s="38">
        <v>25.4</v>
      </c>
      <c r="G173" s="38">
        <v>2.6</v>
      </c>
      <c r="H173" s="38">
        <v>278.10000000000002</v>
      </c>
      <c r="J173" s="23" t="s">
        <v>138</v>
      </c>
    </row>
    <row r="174" spans="1:10" s="23" customFormat="1" ht="30" customHeight="1" x14ac:dyDescent="0.2">
      <c r="A174" s="61" t="s">
        <v>129</v>
      </c>
      <c r="B174" s="29">
        <v>90</v>
      </c>
      <c r="C174" s="29">
        <v>2024</v>
      </c>
      <c r="D174" s="29">
        <v>331</v>
      </c>
      <c r="E174" s="38">
        <v>14.2</v>
      </c>
      <c r="F174" s="38">
        <v>2.5</v>
      </c>
      <c r="G174" s="38">
        <v>2.8</v>
      </c>
      <c r="H174" s="38">
        <v>90</v>
      </c>
      <c r="J174" s="23" t="s">
        <v>138</v>
      </c>
    </row>
    <row r="175" spans="1:10" s="23" customFormat="1" ht="30" customHeight="1" x14ac:dyDescent="0.2">
      <c r="A175" s="61" t="s">
        <v>94</v>
      </c>
      <c r="B175" s="29">
        <v>150</v>
      </c>
      <c r="C175" s="29">
        <v>2024</v>
      </c>
      <c r="D175" s="29">
        <v>360</v>
      </c>
      <c r="E175" s="38">
        <v>3.1</v>
      </c>
      <c r="F175" s="38">
        <v>4.5999999999999996</v>
      </c>
      <c r="G175" s="38">
        <v>20</v>
      </c>
      <c r="H175" s="38">
        <v>134</v>
      </c>
    </row>
    <row r="176" spans="1:10" s="23" customFormat="1" ht="30" customHeight="1" x14ac:dyDescent="0.2">
      <c r="A176" s="61" t="s">
        <v>127</v>
      </c>
      <c r="B176" s="29">
        <v>200</v>
      </c>
      <c r="C176" s="29">
        <v>2024</v>
      </c>
      <c r="D176" s="29">
        <v>468</v>
      </c>
      <c r="E176" s="38">
        <v>0.6</v>
      </c>
      <c r="F176" s="38">
        <v>0</v>
      </c>
      <c r="G176" s="38">
        <v>10.3</v>
      </c>
      <c r="H176" s="38">
        <v>44</v>
      </c>
    </row>
    <row r="177" spans="1:8" s="23" customFormat="1" ht="30" customHeight="1" x14ac:dyDescent="0.2">
      <c r="A177" s="61" t="s">
        <v>70</v>
      </c>
      <c r="B177" s="29">
        <v>200</v>
      </c>
      <c r="C177" s="29">
        <v>2008</v>
      </c>
      <c r="D177" s="29">
        <v>430</v>
      </c>
      <c r="E177" s="38">
        <v>0.2</v>
      </c>
      <c r="F177" s="38">
        <v>0.1</v>
      </c>
      <c r="G177" s="38">
        <v>15</v>
      </c>
      <c r="H177" s="38">
        <v>60</v>
      </c>
    </row>
    <row r="178" spans="1:8" s="23" customFormat="1" ht="30" customHeight="1" x14ac:dyDescent="0.2">
      <c r="A178" s="59" t="s">
        <v>58</v>
      </c>
      <c r="B178" s="29">
        <v>40</v>
      </c>
      <c r="C178" s="29" t="s">
        <v>36</v>
      </c>
      <c r="D178" s="29">
        <v>3</v>
      </c>
      <c r="E178" s="38">
        <v>2.7</v>
      </c>
      <c r="F178" s="38">
        <v>0.4</v>
      </c>
      <c r="G178" s="38">
        <v>18.3</v>
      </c>
      <c r="H178" s="38">
        <v>88</v>
      </c>
    </row>
    <row r="179" spans="1:8" s="23" customFormat="1" ht="30" customHeight="1" x14ac:dyDescent="0.2">
      <c r="A179" s="59" t="s">
        <v>57</v>
      </c>
      <c r="B179" s="29">
        <v>30</v>
      </c>
      <c r="C179" s="28" t="s">
        <v>36</v>
      </c>
      <c r="D179" s="28">
        <v>2</v>
      </c>
      <c r="E179" s="38">
        <v>2.2000000000000002</v>
      </c>
      <c r="F179" s="38">
        <v>0.8</v>
      </c>
      <c r="G179" s="38">
        <v>14.9</v>
      </c>
      <c r="H179" s="38">
        <v>75.900000000000006</v>
      </c>
    </row>
    <row r="180" spans="1:8" s="23" customFormat="1" ht="30" customHeight="1" x14ac:dyDescent="0.2">
      <c r="A180" s="35" t="s">
        <v>11</v>
      </c>
      <c r="B180" s="40">
        <v>775</v>
      </c>
      <c r="C180" s="29"/>
      <c r="D180" s="29"/>
      <c r="E180" s="41">
        <f>((E173+E174)/2+(E176+E177)/2)+E171+E172+E175+E178+E179</f>
        <v>22.599999999999998</v>
      </c>
      <c r="F180" s="41">
        <f t="shared" ref="F180:H180" si="20">((F173+F174)/2+(F176+F177)/2)+F171+F172+F175+F178+F179</f>
        <v>29.8</v>
      </c>
      <c r="G180" s="41">
        <f t="shared" si="20"/>
        <v>79.75</v>
      </c>
      <c r="H180" s="41">
        <f t="shared" si="20"/>
        <v>676.94999999999993</v>
      </c>
    </row>
    <row r="181" spans="1:8" s="23" customFormat="1" ht="30" customHeight="1" x14ac:dyDescent="0.2">
      <c r="A181" s="74" t="s">
        <v>1</v>
      </c>
      <c r="B181" s="74"/>
      <c r="C181" s="29"/>
      <c r="D181" s="29"/>
      <c r="E181" s="41">
        <f>E169+E180</f>
        <v>38.349999999999994</v>
      </c>
      <c r="F181" s="41">
        <f t="shared" ref="F181:H181" si="21">F169+F180</f>
        <v>44.25</v>
      </c>
      <c r="G181" s="41">
        <f t="shared" si="21"/>
        <v>149.6</v>
      </c>
      <c r="H181" s="41">
        <f t="shared" si="21"/>
        <v>1153.3499999999999</v>
      </c>
    </row>
    <row r="182" spans="1:8" s="24" customFormat="1" ht="20.25" customHeight="1" x14ac:dyDescent="0.2">
      <c r="A182" s="65" t="s">
        <v>9</v>
      </c>
      <c r="B182" s="65"/>
      <c r="C182" s="65"/>
      <c r="D182" s="65"/>
      <c r="E182" s="65"/>
      <c r="F182" s="65"/>
      <c r="G182" s="65"/>
      <c r="H182" s="65"/>
    </row>
    <row r="183" spans="1:8" s="24" customFormat="1" ht="20.25" customHeight="1" x14ac:dyDescent="0.2">
      <c r="A183" s="65" t="s">
        <v>24</v>
      </c>
      <c r="B183" s="65"/>
      <c r="C183" s="65"/>
      <c r="D183" s="65"/>
      <c r="E183" s="65"/>
      <c r="F183" s="65"/>
      <c r="G183" s="65"/>
      <c r="H183" s="65"/>
    </row>
    <row r="184" spans="1:8" s="24" customFormat="1" ht="30" customHeight="1" x14ac:dyDescent="0.2">
      <c r="A184" s="33" t="s">
        <v>27</v>
      </c>
      <c r="B184" s="56">
        <v>40</v>
      </c>
      <c r="C184" s="56">
        <v>2008</v>
      </c>
      <c r="D184" s="56">
        <v>2</v>
      </c>
      <c r="E184" s="34">
        <v>1.2</v>
      </c>
      <c r="F184" s="34">
        <v>4.3</v>
      </c>
      <c r="G184" s="34">
        <v>22</v>
      </c>
      <c r="H184" s="34">
        <v>132</v>
      </c>
    </row>
    <row r="185" spans="1:8" s="24" customFormat="1" ht="30" customHeight="1" x14ac:dyDescent="0.2">
      <c r="A185" s="33" t="s">
        <v>50</v>
      </c>
      <c r="B185" s="56">
        <v>155</v>
      </c>
      <c r="C185" s="56">
        <v>2008</v>
      </c>
      <c r="D185" s="56">
        <v>189</v>
      </c>
      <c r="E185" s="34">
        <v>3.9</v>
      </c>
      <c r="F185" s="34">
        <v>6.3</v>
      </c>
      <c r="G185" s="34">
        <v>21.6</v>
      </c>
      <c r="H185" s="34">
        <v>159</v>
      </c>
    </row>
    <row r="186" spans="1:8" s="24" customFormat="1" ht="30" customHeight="1" x14ac:dyDescent="0.2">
      <c r="A186" s="33" t="s">
        <v>71</v>
      </c>
      <c r="B186" s="56">
        <v>200</v>
      </c>
      <c r="C186" s="56">
        <v>2016</v>
      </c>
      <c r="D186" s="56">
        <v>412</v>
      </c>
      <c r="E186" s="34">
        <v>0.1</v>
      </c>
      <c r="F186" s="34">
        <v>0</v>
      </c>
      <c r="G186" s="34">
        <v>10.199999999999999</v>
      </c>
      <c r="H186" s="34">
        <v>41</v>
      </c>
    </row>
    <row r="187" spans="1:8" s="24" customFormat="1" ht="30" customHeight="1" x14ac:dyDescent="0.2">
      <c r="A187" s="33" t="s">
        <v>95</v>
      </c>
      <c r="B187" s="56">
        <v>200</v>
      </c>
      <c r="C187" s="56">
        <v>2024</v>
      </c>
      <c r="D187" s="56">
        <v>458</v>
      </c>
      <c r="E187" s="56">
        <v>3.8</v>
      </c>
      <c r="F187" s="56">
        <v>2.9</v>
      </c>
      <c r="G187" s="34">
        <v>10.9</v>
      </c>
      <c r="H187" s="34">
        <v>85</v>
      </c>
    </row>
    <row r="188" spans="1:8" s="24" customFormat="1" ht="30" customHeight="1" x14ac:dyDescent="0.2">
      <c r="A188" s="59" t="s">
        <v>57</v>
      </c>
      <c r="B188" s="31">
        <v>20</v>
      </c>
      <c r="C188" s="31" t="s">
        <v>36</v>
      </c>
      <c r="D188" s="31">
        <v>1</v>
      </c>
      <c r="E188" s="32">
        <v>1.4</v>
      </c>
      <c r="F188" s="32">
        <v>0.5</v>
      </c>
      <c r="G188" s="32">
        <v>9.9</v>
      </c>
      <c r="H188" s="32">
        <v>50.6</v>
      </c>
    </row>
    <row r="189" spans="1:8" s="24" customFormat="1" ht="30" customHeight="1" x14ac:dyDescent="0.2">
      <c r="A189" s="33" t="s">
        <v>62</v>
      </c>
      <c r="B189" s="56">
        <v>200</v>
      </c>
      <c r="C189" s="56" t="s">
        <v>36</v>
      </c>
      <c r="D189" s="56">
        <v>4</v>
      </c>
      <c r="E189" s="34">
        <v>5.8</v>
      </c>
      <c r="F189" s="34">
        <v>5</v>
      </c>
      <c r="G189" s="34">
        <v>9.6</v>
      </c>
      <c r="H189" s="34">
        <v>108</v>
      </c>
    </row>
    <row r="190" spans="1:8" s="23" customFormat="1" ht="30" customHeight="1" x14ac:dyDescent="0.2">
      <c r="A190" s="35" t="s">
        <v>11</v>
      </c>
      <c r="B190" s="52">
        <v>615</v>
      </c>
      <c r="C190" s="56"/>
      <c r="D190" s="56"/>
      <c r="E190" s="37">
        <f>(E186+E187)/2+E184+E185+E188+E189</f>
        <v>14.25</v>
      </c>
      <c r="F190" s="37">
        <f t="shared" ref="F190:H190" si="22">(F186+F187)/2+F184+F185+F188+F189</f>
        <v>17.55</v>
      </c>
      <c r="G190" s="37">
        <f t="shared" si="22"/>
        <v>73.649999999999991</v>
      </c>
      <c r="H190" s="37">
        <f t="shared" si="22"/>
        <v>512.6</v>
      </c>
    </row>
    <row r="191" spans="1:8" s="23" customFormat="1" ht="20.25" customHeight="1" x14ac:dyDescent="0.2">
      <c r="A191" s="65" t="s">
        <v>17</v>
      </c>
      <c r="B191" s="65"/>
      <c r="C191" s="65"/>
      <c r="D191" s="65"/>
      <c r="E191" s="65"/>
      <c r="F191" s="65"/>
      <c r="G191" s="65"/>
      <c r="H191" s="65"/>
    </row>
    <row r="192" spans="1:8" s="23" customFormat="1" ht="30" customHeight="1" x14ac:dyDescent="0.2">
      <c r="A192" s="33" t="s">
        <v>91</v>
      </c>
      <c r="B192" s="29">
        <v>60</v>
      </c>
      <c r="C192" s="42">
        <v>2024</v>
      </c>
      <c r="D192" s="42">
        <v>38</v>
      </c>
      <c r="E192" s="38">
        <v>0.9</v>
      </c>
      <c r="F192" s="38">
        <v>6.1</v>
      </c>
      <c r="G192" s="38">
        <v>5.4</v>
      </c>
      <c r="H192" s="38">
        <v>80</v>
      </c>
    </row>
    <row r="193" spans="1:10" s="23" customFormat="1" ht="30" customHeight="1" x14ac:dyDescent="0.2">
      <c r="A193" s="33" t="s">
        <v>79</v>
      </c>
      <c r="B193" s="29" t="s">
        <v>80</v>
      </c>
      <c r="C193" s="29">
        <v>2024</v>
      </c>
      <c r="D193" s="29" t="s">
        <v>81</v>
      </c>
      <c r="E193" s="38">
        <v>5.5</v>
      </c>
      <c r="F193" s="38">
        <v>3.6</v>
      </c>
      <c r="G193" s="38">
        <v>22.3</v>
      </c>
      <c r="H193" s="38">
        <v>144</v>
      </c>
    </row>
    <row r="194" spans="1:10" s="23" customFormat="1" ht="30" customHeight="1" x14ac:dyDescent="0.2">
      <c r="A194" s="33" t="s">
        <v>75</v>
      </c>
      <c r="B194" s="29">
        <v>90</v>
      </c>
      <c r="C194" s="29">
        <v>2024</v>
      </c>
      <c r="D194" s="29" t="s">
        <v>74</v>
      </c>
      <c r="E194" s="38">
        <v>11.7</v>
      </c>
      <c r="F194" s="38">
        <v>7.3</v>
      </c>
      <c r="G194" s="38">
        <v>5.7</v>
      </c>
      <c r="H194" s="38">
        <v>135</v>
      </c>
      <c r="J194" s="23" t="s">
        <v>138</v>
      </c>
    </row>
    <row r="195" spans="1:10" s="23" customFormat="1" ht="30" customHeight="1" x14ac:dyDescent="0.2">
      <c r="A195" s="55" t="s">
        <v>111</v>
      </c>
      <c r="B195" s="29">
        <v>90</v>
      </c>
      <c r="C195" s="29">
        <v>2024</v>
      </c>
      <c r="D195" s="29" t="s">
        <v>64</v>
      </c>
      <c r="E195" s="38">
        <v>10.4</v>
      </c>
      <c r="F195" s="38">
        <v>7.1</v>
      </c>
      <c r="G195" s="38">
        <v>10.9</v>
      </c>
      <c r="H195" s="38">
        <v>140.6</v>
      </c>
      <c r="J195" s="23" t="s">
        <v>137</v>
      </c>
    </row>
    <row r="196" spans="1:10" s="23" customFormat="1" ht="30" customHeight="1" x14ac:dyDescent="0.2">
      <c r="A196" s="61" t="s">
        <v>22</v>
      </c>
      <c r="B196" s="29">
        <v>150</v>
      </c>
      <c r="C196" s="29">
        <v>2024</v>
      </c>
      <c r="D196" s="29">
        <v>356</v>
      </c>
      <c r="E196" s="38">
        <v>5.3</v>
      </c>
      <c r="F196" s="38">
        <v>4.2</v>
      </c>
      <c r="G196" s="38">
        <v>32.799999999999997</v>
      </c>
      <c r="H196" s="38">
        <v>190</v>
      </c>
    </row>
    <row r="197" spans="1:10" s="23" customFormat="1" ht="30" customHeight="1" x14ac:dyDescent="0.2">
      <c r="A197" s="33" t="s">
        <v>116</v>
      </c>
      <c r="B197" s="29">
        <v>200</v>
      </c>
      <c r="C197" s="29">
        <v>2024</v>
      </c>
      <c r="D197" s="29">
        <v>425</v>
      </c>
      <c r="E197" s="38">
        <v>0.6</v>
      </c>
      <c r="F197" s="38">
        <v>0.1</v>
      </c>
      <c r="G197" s="38">
        <v>17</v>
      </c>
      <c r="H197" s="38">
        <v>71</v>
      </c>
    </row>
    <row r="198" spans="1:10" s="23" customFormat="1" ht="30" customHeight="1" x14ac:dyDescent="0.2">
      <c r="A198" s="33" t="s">
        <v>70</v>
      </c>
      <c r="B198" s="29">
        <v>200</v>
      </c>
      <c r="C198" s="29">
        <v>2008</v>
      </c>
      <c r="D198" s="29">
        <v>430</v>
      </c>
      <c r="E198" s="38">
        <v>0.2</v>
      </c>
      <c r="F198" s="38">
        <v>0.1</v>
      </c>
      <c r="G198" s="38">
        <v>15</v>
      </c>
      <c r="H198" s="38">
        <v>60</v>
      </c>
    </row>
    <row r="199" spans="1:10" s="23" customFormat="1" ht="30" customHeight="1" x14ac:dyDescent="0.2">
      <c r="A199" s="59" t="s">
        <v>58</v>
      </c>
      <c r="B199" s="29">
        <v>40</v>
      </c>
      <c r="C199" s="29" t="s">
        <v>36</v>
      </c>
      <c r="D199" s="29">
        <v>3</v>
      </c>
      <c r="E199" s="38">
        <v>2.7</v>
      </c>
      <c r="F199" s="38">
        <v>0.4</v>
      </c>
      <c r="G199" s="38">
        <v>18.3</v>
      </c>
      <c r="H199" s="38">
        <v>88</v>
      </c>
    </row>
    <row r="200" spans="1:10" s="23" customFormat="1" ht="30" customHeight="1" x14ac:dyDescent="0.2">
      <c r="A200" s="59" t="s">
        <v>57</v>
      </c>
      <c r="B200" s="29">
        <v>30</v>
      </c>
      <c r="C200" s="28" t="s">
        <v>36</v>
      </c>
      <c r="D200" s="28">
        <v>2</v>
      </c>
      <c r="E200" s="38">
        <v>2.2000000000000002</v>
      </c>
      <c r="F200" s="38">
        <v>0.8</v>
      </c>
      <c r="G200" s="38">
        <v>14.9</v>
      </c>
      <c r="H200" s="38">
        <v>75.900000000000006</v>
      </c>
    </row>
    <row r="201" spans="1:10" s="23" customFormat="1" ht="30" customHeight="1" x14ac:dyDescent="0.2">
      <c r="A201" s="35" t="s">
        <v>11</v>
      </c>
      <c r="B201" s="52">
        <v>780</v>
      </c>
      <c r="C201" s="52"/>
      <c r="D201" s="52"/>
      <c r="E201" s="41">
        <f>((E194+E195)/2+(E197+E198)/2)+E192+E193+E196+E199+E200</f>
        <v>28.05</v>
      </c>
      <c r="F201" s="41">
        <f t="shared" ref="F201:H201" si="23">((F194+F195)/2+(F197+F198)/2)+F192+F193+F196+F199+F200</f>
        <v>22.4</v>
      </c>
      <c r="G201" s="41">
        <f t="shared" si="23"/>
        <v>118</v>
      </c>
      <c r="H201" s="41">
        <f t="shared" si="23"/>
        <v>781.19999999999993</v>
      </c>
    </row>
    <row r="202" spans="1:10" s="25" customFormat="1" ht="37.5" customHeight="1" x14ac:dyDescent="0.2">
      <c r="A202" s="74" t="s">
        <v>1</v>
      </c>
      <c r="B202" s="74"/>
      <c r="C202" s="29"/>
      <c r="D202" s="29"/>
      <c r="E202" s="41">
        <f>E190+E201</f>
        <v>42.3</v>
      </c>
      <c r="F202" s="41">
        <f t="shared" ref="F202:H202" si="24">F190+F201</f>
        <v>39.950000000000003</v>
      </c>
      <c r="G202" s="41">
        <f t="shared" si="24"/>
        <v>191.64999999999998</v>
      </c>
      <c r="H202" s="41">
        <f t="shared" si="24"/>
        <v>1293.8</v>
      </c>
    </row>
    <row r="203" spans="1:10" s="20" customFormat="1" ht="20.25" customHeight="1" x14ac:dyDescent="0.2">
      <c r="A203" s="65" t="s">
        <v>10</v>
      </c>
      <c r="B203" s="65"/>
      <c r="C203" s="65"/>
      <c r="D203" s="65"/>
      <c r="E203" s="65"/>
      <c r="F203" s="65"/>
      <c r="G203" s="65"/>
      <c r="H203" s="65"/>
    </row>
    <row r="204" spans="1:10" s="20" customFormat="1" ht="20.25" customHeight="1" x14ac:dyDescent="0.2">
      <c r="A204" s="65" t="s">
        <v>24</v>
      </c>
      <c r="B204" s="65"/>
      <c r="C204" s="65"/>
      <c r="D204" s="65"/>
      <c r="E204" s="65"/>
      <c r="F204" s="65"/>
      <c r="G204" s="65"/>
      <c r="H204" s="65"/>
    </row>
    <row r="205" spans="1:10" s="20" customFormat="1" ht="30" customHeight="1" x14ac:dyDescent="0.2">
      <c r="A205" s="33" t="s">
        <v>99</v>
      </c>
      <c r="B205" s="56">
        <v>150</v>
      </c>
      <c r="C205" s="56">
        <v>2024</v>
      </c>
      <c r="D205" s="56">
        <v>239</v>
      </c>
      <c r="E205" s="34">
        <v>27.5</v>
      </c>
      <c r="F205" s="34">
        <v>9</v>
      </c>
      <c r="G205" s="34">
        <v>33.200000000000003</v>
      </c>
      <c r="H205" s="34">
        <v>325</v>
      </c>
    </row>
    <row r="206" spans="1:10" s="20" customFormat="1" ht="30" customHeight="1" x14ac:dyDescent="0.2">
      <c r="A206" s="33" t="s">
        <v>70</v>
      </c>
      <c r="B206" s="56">
        <v>200</v>
      </c>
      <c r="C206" s="56">
        <v>2008</v>
      </c>
      <c r="D206" s="56">
        <v>430</v>
      </c>
      <c r="E206" s="56">
        <v>0.2</v>
      </c>
      <c r="F206" s="56">
        <v>0.1</v>
      </c>
      <c r="G206" s="34">
        <v>15</v>
      </c>
      <c r="H206" s="34">
        <v>60</v>
      </c>
    </row>
    <row r="207" spans="1:10" s="20" customFormat="1" ht="30" customHeight="1" x14ac:dyDescent="0.2">
      <c r="A207" s="30" t="s">
        <v>66</v>
      </c>
      <c r="B207" s="31">
        <v>200</v>
      </c>
      <c r="C207" s="31">
        <v>2024</v>
      </c>
      <c r="D207" s="31">
        <v>459</v>
      </c>
      <c r="E207" s="32">
        <v>3.4</v>
      </c>
      <c r="F207" s="32">
        <v>2.7</v>
      </c>
      <c r="G207" s="32">
        <v>12.1</v>
      </c>
      <c r="H207" s="32">
        <v>84</v>
      </c>
    </row>
    <row r="208" spans="1:10" s="20" customFormat="1" ht="30" customHeight="1" x14ac:dyDescent="0.2">
      <c r="A208" s="59" t="s">
        <v>57</v>
      </c>
      <c r="B208" s="29">
        <v>30</v>
      </c>
      <c r="C208" s="28" t="s">
        <v>36</v>
      </c>
      <c r="D208" s="28">
        <v>2</v>
      </c>
      <c r="E208" s="38">
        <v>2.2000000000000002</v>
      </c>
      <c r="F208" s="38">
        <v>0.8</v>
      </c>
      <c r="G208" s="38">
        <v>14.9</v>
      </c>
      <c r="H208" s="38">
        <v>75.900000000000006</v>
      </c>
    </row>
    <row r="209" spans="1:10" s="20" customFormat="1" ht="30" customHeight="1" x14ac:dyDescent="0.2">
      <c r="A209" s="60" t="s">
        <v>59</v>
      </c>
      <c r="B209" s="29">
        <v>25</v>
      </c>
      <c r="C209" s="29" t="s">
        <v>36</v>
      </c>
      <c r="D209" s="29">
        <v>6</v>
      </c>
      <c r="E209" s="38">
        <v>0.2</v>
      </c>
      <c r="F209" s="38">
        <v>0</v>
      </c>
      <c r="G209" s="38">
        <v>20</v>
      </c>
      <c r="H209" s="38">
        <v>81.5</v>
      </c>
    </row>
    <row r="210" spans="1:10" s="20" customFormat="1" ht="30" customHeight="1" x14ac:dyDescent="0.2">
      <c r="A210" s="33" t="s">
        <v>62</v>
      </c>
      <c r="B210" s="56">
        <v>200</v>
      </c>
      <c r="C210" s="56" t="s">
        <v>36</v>
      </c>
      <c r="D210" s="56">
        <v>4</v>
      </c>
      <c r="E210" s="34">
        <v>5.8</v>
      </c>
      <c r="F210" s="34">
        <v>5</v>
      </c>
      <c r="G210" s="34">
        <v>9.6</v>
      </c>
      <c r="H210" s="34">
        <v>108</v>
      </c>
    </row>
    <row r="211" spans="1:10" s="20" customFormat="1" ht="30" customHeight="1" x14ac:dyDescent="0.2">
      <c r="A211" s="35" t="s">
        <v>11</v>
      </c>
      <c r="B211" s="52">
        <v>605</v>
      </c>
      <c r="C211" s="52"/>
      <c r="D211" s="52"/>
      <c r="E211" s="37">
        <f>(E206+E207)/2+E205+E208+E209+E210</f>
        <v>37.5</v>
      </c>
      <c r="F211" s="37">
        <f t="shared" ref="F211:H211" si="25">(F206+F207)/2+F205+F208+F209+F210</f>
        <v>16.200000000000003</v>
      </c>
      <c r="G211" s="37">
        <f t="shared" si="25"/>
        <v>91.25</v>
      </c>
      <c r="H211" s="37">
        <f t="shared" si="25"/>
        <v>662.4</v>
      </c>
    </row>
    <row r="212" spans="1:10" s="22" customFormat="1" ht="20.25" customHeight="1" x14ac:dyDescent="0.2">
      <c r="A212" s="65" t="s">
        <v>17</v>
      </c>
      <c r="B212" s="65"/>
      <c r="C212" s="65"/>
      <c r="D212" s="65"/>
      <c r="E212" s="65"/>
      <c r="F212" s="65"/>
      <c r="G212" s="65"/>
      <c r="H212" s="65"/>
    </row>
    <row r="213" spans="1:10" s="24" customFormat="1" ht="30" customHeight="1" x14ac:dyDescent="0.2">
      <c r="A213" s="33" t="s">
        <v>102</v>
      </c>
      <c r="B213" s="29">
        <v>60</v>
      </c>
      <c r="C213" s="29">
        <v>2024</v>
      </c>
      <c r="D213" s="29">
        <v>57</v>
      </c>
      <c r="E213" s="38">
        <v>1</v>
      </c>
      <c r="F213" s="38">
        <v>4.5</v>
      </c>
      <c r="G213" s="38">
        <v>4.9000000000000004</v>
      </c>
      <c r="H213" s="38">
        <v>64</v>
      </c>
    </row>
    <row r="214" spans="1:10" s="24" customFormat="1" ht="30" customHeight="1" x14ac:dyDescent="0.2">
      <c r="A214" s="33" t="s">
        <v>77</v>
      </c>
      <c r="B214" s="29" t="s">
        <v>26</v>
      </c>
      <c r="C214" s="29">
        <v>2024</v>
      </c>
      <c r="D214" s="29">
        <v>80</v>
      </c>
      <c r="E214" s="38">
        <v>1.4</v>
      </c>
      <c r="F214" s="38">
        <v>3.8</v>
      </c>
      <c r="G214" s="38">
        <v>9.1999999999999993</v>
      </c>
      <c r="H214" s="38">
        <v>77</v>
      </c>
    </row>
    <row r="215" spans="1:10" s="24" customFormat="1" ht="30" customHeight="1" x14ac:dyDescent="0.2">
      <c r="A215" s="39" t="s">
        <v>103</v>
      </c>
      <c r="B215" s="29">
        <v>90</v>
      </c>
      <c r="C215" s="29">
        <v>2024</v>
      </c>
      <c r="D215" s="29" t="s">
        <v>101</v>
      </c>
      <c r="E215" s="38">
        <v>9.6999999999999993</v>
      </c>
      <c r="F215" s="38">
        <v>3.5</v>
      </c>
      <c r="G215" s="38">
        <v>1.4</v>
      </c>
      <c r="H215" s="38">
        <v>75.2</v>
      </c>
      <c r="J215" s="24" t="s">
        <v>137</v>
      </c>
    </row>
    <row r="216" spans="1:10" s="24" customFormat="1" ht="30" customHeight="1" x14ac:dyDescent="0.2">
      <c r="A216" s="61" t="s">
        <v>133</v>
      </c>
      <c r="B216" s="29">
        <v>150</v>
      </c>
      <c r="C216" s="29">
        <v>2024</v>
      </c>
      <c r="D216" s="29">
        <v>349</v>
      </c>
      <c r="E216" s="38">
        <v>3.6</v>
      </c>
      <c r="F216" s="38">
        <v>5.6</v>
      </c>
      <c r="G216" s="38">
        <v>36.4</v>
      </c>
      <c r="H216" s="38">
        <v>210</v>
      </c>
    </row>
    <row r="217" spans="1:10" s="24" customFormat="1" ht="30" customHeight="1" x14ac:dyDescent="0.2">
      <c r="A217" s="44" t="s">
        <v>109</v>
      </c>
      <c r="B217" s="29">
        <v>240</v>
      </c>
      <c r="C217" s="29">
        <v>2008</v>
      </c>
      <c r="D217" s="29">
        <v>311</v>
      </c>
      <c r="E217" s="38">
        <v>21.3</v>
      </c>
      <c r="F217" s="38">
        <v>22.8</v>
      </c>
      <c r="G217" s="38">
        <v>52.3</v>
      </c>
      <c r="H217" s="38">
        <v>499.5</v>
      </c>
      <c r="J217" s="24" t="s">
        <v>139</v>
      </c>
    </row>
    <row r="218" spans="1:10" s="24" customFormat="1" ht="30" customHeight="1" x14ac:dyDescent="0.2">
      <c r="A218" s="39" t="s">
        <v>112</v>
      </c>
      <c r="B218" s="29">
        <v>200</v>
      </c>
      <c r="C218" s="42">
        <v>2024</v>
      </c>
      <c r="D218" s="29">
        <v>418</v>
      </c>
      <c r="E218" s="38">
        <v>0.2</v>
      </c>
      <c r="F218" s="38">
        <v>0.1</v>
      </c>
      <c r="G218" s="38">
        <v>19.899999999999999</v>
      </c>
      <c r="H218" s="38">
        <v>82</v>
      </c>
    </row>
    <row r="219" spans="1:10" s="24" customFormat="1" ht="30" customHeight="1" x14ac:dyDescent="0.2">
      <c r="A219" s="33" t="s">
        <v>70</v>
      </c>
      <c r="B219" s="29">
        <v>200</v>
      </c>
      <c r="C219" s="29">
        <v>2008</v>
      </c>
      <c r="D219" s="29">
        <v>430</v>
      </c>
      <c r="E219" s="38">
        <v>0.2</v>
      </c>
      <c r="F219" s="38">
        <v>0.1</v>
      </c>
      <c r="G219" s="38">
        <v>15</v>
      </c>
      <c r="H219" s="38">
        <v>60</v>
      </c>
    </row>
    <row r="220" spans="1:10" s="24" customFormat="1" ht="30" customHeight="1" x14ac:dyDescent="0.2">
      <c r="A220" s="59" t="s">
        <v>58</v>
      </c>
      <c r="B220" s="29">
        <v>40</v>
      </c>
      <c r="C220" s="29" t="s">
        <v>36</v>
      </c>
      <c r="D220" s="29">
        <v>3</v>
      </c>
      <c r="E220" s="38">
        <v>2.7</v>
      </c>
      <c r="F220" s="38">
        <v>0.4</v>
      </c>
      <c r="G220" s="38">
        <v>18.3</v>
      </c>
      <c r="H220" s="38">
        <v>88</v>
      </c>
    </row>
    <row r="221" spans="1:10" s="24" customFormat="1" ht="30" customHeight="1" x14ac:dyDescent="0.2">
      <c r="A221" s="59" t="s">
        <v>57</v>
      </c>
      <c r="B221" s="29">
        <v>30</v>
      </c>
      <c r="C221" s="28" t="s">
        <v>36</v>
      </c>
      <c r="D221" s="28">
        <v>2</v>
      </c>
      <c r="E221" s="38">
        <v>2.2000000000000002</v>
      </c>
      <c r="F221" s="38">
        <v>0.8</v>
      </c>
      <c r="G221" s="38">
        <v>14.9</v>
      </c>
      <c r="H221" s="38">
        <v>75.900000000000006</v>
      </c>
    </row>
    <row r="222" spans="1:10" s="24" customFormat="1" ht="30" customHeight="1" x14ac:dyDescent="0.2">
      <c r="A222" s="35" t="s">
        <v>11</v>
      </c>
      <c r="B222" s="40">
        <v>775</v>
      </c>
      <c r="C222" s="29"/>
      <c r="D222" s="29"/>
      <c r="E222" s="41">
        <f>(((E215+E216)+E217)/2+(E218+E219)/2)+E213+E214+E220+E221</f>
        <v>24.799999999999997</v>
      </c>
      <c r="F222" s="41">
        <f t="shared" ref="F222:H222" si="26">(((F215+F216)+F217)/2+(F218+F219)/2)+F213+F214+F220+F221</f>
        <v>25.55</v>
      </c>
      <c r="G222" s="41">
        <f t="shared" si="26"/>
        <v>109.80000000000001</v>
      </c>
      <c r="H222" s="41">
        <f t="shared" si="26"/>
        <v>768.25</v>
      </c>
    </row>
    <row r="223" spans="1:10" s="24" customFormat="1" ht="30" customHeight="1" x14ac:dyDescent="0.2">
      <c r="A223" s="74" t="s">
        <v>1</v>
      </c>
      <c r="B223" s="74"/>
      <c r="C223" s="29"/>
      <c r="D223" s="29"/>
      <c r="E223" s="41">
        <f>E222+E211</f>
        <v>62.3</v>
      </c>
      <c r="F223" s="41">
        <f t="shared" ref="F223:H223" si="27">F222+F211</f>
        <v>41.75</v>
      </c>
      <c r="G223" s="41">
        <f t="shared" si="27"/>
        <v>201.05</v>
      </c>
      <c r="H223" s="41">
        <f t="shared" si="27"/>
        <v>1430.65</v>
      </c>
    </row>
    <row r="224" spans="1:10" s="21" customFormat="1" ht="16.5" thickBot="1" x14ac:dyDescent="0.25">
      <c r="A224" s="6"/>
      <c r="B224" s="6"/>
      <c r="C224" s="7"/>
      <c r="D224" s="7"/>
      <c r="E224" s="58"/>
      <c r="F224" s="58"/>
      <c r="G224" s="58"/>
      <c r="H224" s="4"/>
    </row>
    <row r="225" spans="1:10" s="21" customFormat="1" ht="30" customHeight="1" thickBot="1" x14ac:dyDescent="0.25">
      <c r="A225" s="48" t="s">
        <v>119</v>
      </c>
      <c r="B225" s="8" t="s">
        <v>32</v>
      </c>
      <c r="C225" s="8" t="s">
        <v>33</v>
      </c>
      <c r="D225" s="8" t="s">
        <v>34</v>
      </c>
      <c r="E225" s="9" t="s">
        <v>35</v>
      </c>
      <c r="F225" s="10"/>
      <c r="G225" s="58"/>
      <c r="H225" s="4"/>
    </row>
    <row r="226" spans="1:10" s="21" customFormat="1" ht="27" customHeight="1" thickBot="1" x14ac:dyDescent="0.25">
      <c r="A226" s="1" t="s">
        <v>30</v>
      </c>
      <c r="B226" s="2">
        <v>40.700000000000003</v>
      </c>
      <c r="C226" s="2">
        <v>41.5</v>
      </c>
      <c r="D226" s="2">
        <v>177.7</v>
      </c>
      <c r="E226" s="2">
        <v>1236.9000000000001</v>
      </c>
      <c r="F226" s="11"/>
      <c r="G226" s="63"/>
      <c r="H226" s="63"/>
      <c r="I226" s="63"/>
      <c r="J226" s="63"/>
    </row>
    <row r="227" spans="1:10" s="21" customFormat="1" ht="27" customHeight="1" thickBot="1" x14ac:dyDescent="0.25">
      <c r="A227" s="1" t="s">
        <v>31</v>
      </c>
      <c r="B227" s="2">
        <v>44</v>
      </c>
      <c r="C227" s="2">
        <v>41.2</v>
      </c>
      <c r="D227" s="2">
        <v>180</v>
      </c>
      <c r="E227" s="2">
        <v>1269.7</v>
      </c>
      <c r="F227" s="11"/>
      <c r="G227" s="63"/>
      <c r="H227" s="63"/>
      <c r="I227" s="63"/>
      <c r="J227" s="63"/>
    </row>
    <row r="228" spans="1:10" s="21" customFormat="1" ht="27" customHeight="1" thickBot="1" x14ac:dyDescent="0.25">
      <c r="A228" s="1" t="s">
        <v>56</v>
      </c>
      <c r="B228" s="2">
        <f>(B226+B227)/2</f>
        <v>42.35</v>
      </c>
      <c r="C228" s="2">
        <f t="shared" ref="C228:E228" si="28">(C226+C227)/2</f>
        <v>41.35</v>
      </c>
      <c r="D228" s="2">
        <f t="shared" si="28"/>
        <v>178.85</v>
      </c>
      <c r="E228" s="2">
        <f t="shared" si="28"/>
        <v>1253.3000000000002</v>
      </c>
      <c r="F228" s="57"/>
      <c r="G228" s="64"/>
      <c r="H228" s="64"/>
      <c r="I228" s="64"/>
      <c r="J228" s="64"/>
    </row>
    <row r="229" spans="1:10" s="21" customFormat="1" ht="19.5" customHeight="1" thickBot="1" x14ac:dyDescent="0.25">
      <c r="A229" s="12" t="s">
        <v>12</v>
      </c>
      <c r="B229" s="13">
        <v>0.14000000000000001</v>
      </c>
      <c r="C229" s="13">
        <v>0.3</v>
      </c>
      <c r="D229" s="13">
        <v>0.56999999999999995</v>
      </c>
      <c r="E229" s="2"/>
      <c r="F229" s="57"/>
      <c r="G229" s="64"/>
      <c r="H229" s="64"/>
      <c r="I229" s="64"/>
      <c r="J229" s="64"/>
    </row>
    <row r="230" spans="1:10" s="21" customFormat="1" ht="19.5" customHeight="1" thickBot="1" x14ac:dyDescent="0.25">
      <c r="A230" s="15"/>
      <c r="B230" s="16"/>
      <c r="C230" s="16"/>
      <c r="D230" s="11"/>
      <c r="E230" s="11"/>
      <c r="F230" s="57"/>
      <c r="G230" s="64"/>
      <c r="H230" s="64"/>
      <c r="I230" s="64"/>
      <c r="J230" s="64"/>
    </row>
    <row r="231" spans="1:10" s="21" customFormat="1" ht="19.5" customHeight="1" thickBot="1" x14ac:dyDescent="0.25">
      <c r="A231" s="69" t="s">
        <v>121</v>
      </c>
      <c r="B231" s="70"/>
      <c r="C231" s="71"/>
      <c r="D231" s="11"/>
      <c r="E231" s="11"/>
      <c r="F231" s="57"/>
      <c r="G231" s="64"/>
      <c r="H231" s="64"/>
      <c r="I231" s="64"/>
      <c r="J231" s="64"/>
    </row>
    <row r="232" spans="1:10" s="21" customFormat="1" ht="19.5" customHeight="1" thickBot="1" x14ac:dyDescent="0.25">
      <c r="A232" s="50" t="s">
        <v>122</v>
      </c>
      <c r="B232" s="50" t="s">
        <v>24</v>
      </c>
      <c r="C232" s="50" t="s">
        <v>17</v>
      </c>
      <c r="D232" s="11"/>
      <c r="E232" s="11"/>
      <c r="F232" s="57"/>
      <c r="G232" s="57"/>
      <c r="H232" s="62"/>
      <c r="I232" s="62"/>
      <c r="J232" s="62"/>
    </row>
    <row r="233" spans="1:10" s="21" customFormat="1" ht="19.5" customHeight="1" thickBot="1" x14ac:dyDescent="0.25">
      <c r="A233" s="1" t="s">
        <v>123</v>
      </c>
      <c r="B233" s="51">
        <f>(B22+B43+B64+B85+B106+B127+B148+B169+B190+B211)/10</f>
        <v>625</v>
      </c>
      <c r="C233" s="51">
        <f>(B33+B54+B75+B96+B117+B138+B159+B180+B201+B222)/10</f>
        <v>775</v>
      </c>
      <c r="D233" s="11"/>
      <c r="E233" s="11"/>
      <c r="F233" s="57"/>
      <c r="G233" s="57"/>
      <c r="H233" s="57"/>
    </row>
    <row r="234" spans="1:10" s="21" customFormat="1" ht="19.5" customHeight="1" x14ac:dyDescent="0.2">
      <c r="A234" s="15"/>
      <c r="B234" s="16"/>
      <c r="C234" s="16"/>
      <c r="D234" s="11"/>
      <c r="E234" s="11"/>
      <c r="F234" s="57"/>
      <c r="G234" s="57"/>
      <c r="H234" s="57"/>
    </row>
    <row r="235" spans="1:10" s="21" customFormat="1" ht="19.5" customHeight="1" x14ac:dyDescent="0.2">
      <c r="A235" s="49" t="s">
        <v>120</v>
      </c>
      <c r="B235" s="16"/>
      <c r="C235" s="16"/>
      <c r="D235" s="11"/>
      <c r="E235" s="11"/>
      <c r="F235" s="57"/>
      <c r="G235" s="57"/>
      <c r="H235" s="57"/>
    </row>
    <row r="236" spans="1:10" s="21" customFormat="1" ht="12.75" customHeight="1" x14ac:dyDescent="0.2">
      <c r="A236" s="15"/>
      <c r="B236" s="16"/>
      <c r="C236" s="16"/>
      <c r="D236" s="11"/>
      <c r="E236" s="11"/>
      <c r="F236" s="57"/>
      <c r="G236" s="57"/>
      <c r="H236" s="57"/>
    </row>
    <row r="237" spans="1:10" s="21" customFormat="1" ht="19.5" customHeight="1" x14ac:dyDescent="0.2">
      <c r="A237" s="14" t="s">
        <v>46</v>
      </c>
      <c r="B237" s="4"/>
      <c r="C237" s="11"/>
      <c r="D237" s="11"/>
      <c r="E237" s="11"/>
      <c r="F237" s="57"/>
      <c r="G237" s="57"/>
      <c r="H237" s="57"/>
    </row>
    <row r="238" spans="1:10" s="21" customFormat="1" ht="15.75" customHeight="1" x14ac:dyDescent="0.2">
      <c r="A238" s="26"/>
      <c r="B238" s="26"/>
      <c r="C238" s="26"/>
      <c r="D238" s="26"/>
      <c r="E238" s="26"/>
      <c r="F238" s="26"/>
      <c r="G238" s="26"/>
      <c r="H238" s="27"/>
    </row>
    <row r="239" spans="1:10" s="21" customFormat="1" ht="38.25" customHeight="1" x14ac:dyDescent="0.2">
      <c r="A239" s="67" t="s">
        <v>47</v>
      </c>
      <c r="B239" s="67"/>
      <c r="C239" s="67"/>
      <c r="D239" s="67"/>
      <c r="E239" s="67"/>
      <c r="F239" s="67"/>
      <c r="G239" s="67"/>
      <c r="H239" s="67"/>
    </row>
    <row r="240" spans="1:10" s="21" customFormat="1" ht="19.5" customHeight="1" x14ac:dyDescent="0.2">
      <c r="A240" s="72" t="s">
        <v>117</v>
      </c>
      <c r="B240" s="73"/>
      <c r="C240" s="73"/>
      <c r="D240" s="73"/>
      <c r="E240" s="73"/>
      <c r="F240" s="73"/>
      <c r="G240" s="73"/>
      <c r="H240" s="73"/>
    </row>
    <row r="241" spans="1:8" s="21" customFormat="1" ht="15.75" x14ac:dyDescent="0.2">
      <c r="A241" s="67"/>
      <c r="B241" s="67"/>
      <c r="C241" s="67"/>
      <c r="D241" s="67"/>
      <c r="E241" s="67"/>
      <c r="F241" s="67"/>
      <c r="G241" s="67"/>
      <c r="H241" s="67"/>
    </row>
    <row r="242" spans="1:8" s="21" customFormat="1" ht="15" x14ac:dyDescent="0.2">
      <c r="A242" s="72" t="s">
        <v>48</v>
      </c>
      <c r="B242" s="73"/>
      <c r="C242" s="73"/>
      <c r="D242" s="73"/>
      <c r="E242" s="73"/>
      <c r="F242" s="73"/>
      <c r="G242" s="73"/>
      <c r="H242" s="73"/>
    </row>
    <row r="243" spans="1:8" s="21" customFormat="1" ht="15.75" x14ac:dyDescent="0.2">
      <c r="A243" s="53"/>
      <c r="B243" s="53"/>
      <c r="C243" s="53"/>
      <c r="D243" s="53"/>
      <c r="E243" s="53"/>
      <c r="F243" s="53"/>
      <c r="G243" s="53"/>
      <c r="H243" s="53"/>
    </row>
    <row r="244" spans="1:8" s="21" customFormat="1" ht="40.5" customHeight="1" x14ac:dyDescent="0.2">
      <c r="A244" s="67" t="s">
        <v>118</v>
      </c>
      <c r="B244" s="68"/>
      <c r="C244" s="68"/>
      <c r="D244" s="68"/>
      <c r="E244" s="68"/>
      <c r="F244" s="68"/>
      <c r="G244" s="68"/>
      <c r="H244" s="68"/>
    </row>
    <row r="245" spans="1:8" s="21" customFormat="1" ht="15.75" x14ac:dyDescent="0.2">
      <c r="A245" s="53"/>
      <c r="B245" s="53"/>
      <c r="C245" s="53"/>
      <c r="D245" s="53"/>
      <c r="E245" s="53"/>
      <c r="F245" s="53"/>
      <c r="G245" s="53"/>
      <c r="H245" s="53"/>
    </row>
    <row r="246" spans="1:8" s="21" customFormat="1" ht="25.5" customHeight="1" x14ac:dyDescent="0.2">
      <c r="A246" s="67" t="s">
        <v>49</v>
      </c>
      <c r="B246" s="67"/>
      <c r="C246" s="67"/>
      <c r="D246" s="67"/>
      <c r="E246" s="67"/>
      <c r="F246" s="67"/>
      <c r="G246" s="67"/>
      <c r="H246" s="67"/>
    </row>
    <row r="247" spans="1:8" s="21" customFormat="1" ht="15.75" x14ac:dyDescent="0.2">
      <c r="A247" s="26"/>
      <c r="B247" s="26"/>
      <c r="C247" s="26"/>
      <c r="D247" s="26"/>
      <c r="E247" s="26"/>
      <c r="F247" s="26"/>
      <c r="G247" s="26"/>
      <c r="H247" s="27"/>
    </row>
    <row r="248" spans="1:8" s="21" customFormat="1" ht="30" customHeight="1" x14ac:dyDescent="0.2">
      <c r="A248" s="77" t="s">
        <v>41</v>
      </c>
      <c r="B248" s="77"/>
      <c r="C248" s="77"/>
      <c r="D248" s="77"/>
      <c r="E248" s="77"/>
      <c r="F248" s="77"/>
      <c r="G248" s="77"/>
      <c r="H248" s="77"/>
    </row>
    <row r="249" spans="1:8" s="21" customFormat="1" ht="15.75" x14ac:dyDescent="0.2">
      <c r="A249" s="26"/>
      <c r="B249" s="26"/>
      <c r="C249" s="26"/>
      <c r="D249" s="26"/>
      <c r="E249" s="26"/>
      <c r="F249" s="26"/>
      <c r="G249" s="26"/>
      <c r="H249" s="27"/>
    </row>
    <row r="250" spans="1:8" s="21" customFormat="1" x14ac:dyDescent="0.2">
      <c r="A250" s="17"/>
      <c r="B250" s="18"/>
      <c r="C250" s="18"/>
      <c r="D250" s="18"/>
      <c r="E250" s="18"/>
      <c r="F250" s="18"/>
      <c r="G250" s="18"/>
      <c r="H250" s="19"/>
    </row>
  </sheetData>
  <mergeCells count="59">
    <mergeCell ref="A99:H99"/>
    <mergeCell ref="A141:H141"/>
    <mergeCell ref="A162:H162"/>
    <mergeCell ref="A119:H119"/>
    <mergeCell ref="A120:H120"/>
    <mergeCell ref="A139:B139"/>
    <mergeCell ref="A182:H182"/>
    <mergeCell ref="A118:B118"/>
    <mergeCell ref="A128:H128"/>
    <mergeCell ref="A223:B223"/>
    <mergeCell ref="A7:H7"/>
    <mergeCell ref="A8:H8"/>
    <mergeCell ref="A55:B55"/>
    <mergeCell ref="A34:B34"/>
    <mergeCell ref="D10:D13"/>
    <mergeCell ref="H10:H13"/>
    <mergeCell ref="E10:E11"/>
    <mergeCell ref="F10:F11"/>
    <mergeCell ref="A14:H14"/>
    <mergeCell ref="A23:H23"/>
    <mergeCell ref="A35:H35"/>
    <mergeCell ref="A107:H107"/>
    <mergeCell ref="A86:H86"/>
    <mergeCell ref="A15:H15"/>
    <mergeCell ref="B11:B13"/>
    <mergeCell ref="A36:H36"/>
    <mergeCell ref="A248:H248"/>
    <mergeCell ref="A161:H161"/>
    <mergeCell ref="A203:H203"/>
    <mergeCell ref="A170:H170"/>
    <mergeCell ref="A204:H204"/>
    <mergeCell ref="A212:H212"/>
    <mergeCell ref="A246:H246"/>
    <mergeCell ref="A239:H239"/>
    <mergeCell ref="A183:H183"/>
    <mergeCell ref="A240:H240"/>
    <mergeCell ref="A65:H65"/>
    <mergeCell ref="A56:H56"/>
    <mergeCell ref="A10:A13"/>
    <mergeCell ref="C10:C13"/>
    <mergeCell ref="G10:G11"/>
    <mergeCell ref="A76:B76"/>
    <mergeCell ref="A77:H77"/>
    <mergeCell ref="A98:H98"/>
    <mergeCell ref="A44:H44"/>
    <mergeCell ref="E2:H3"/>
    <mergeCell ref="A244:H244"/>
    <mergeCell ref="A231:C231"/>
    <mergeCell ref="A242:H242"/>
    <mergeCell ref="A160:B160"/>
    <mergeCell ref="A191:H191"/>
    <mergeCell ref="A140:H140"/>
    <mergeCell ref="A149:H149"/>
    <mergeCell ref="A202:B202"/>
    <mergeCell ref="A181:B181"/>
    <mergeCell ref="A241:H241"/>
    <mergeCell ref="A78:H78"/>
    <mergeCell ref="A97:B97"/>
    <mergeCell ref="A57:H57"/>
  </mergeCells>
  <pageMargins left="0" right="0" top="0" bottom="0" header="0" footer="0"/>
  <pageSetup paperSize="9" scale="71" firstPageNumber="0" fitToHeight="13" orientation="landscape" r:id="rId1"/>
  <rowBreaks count="10" manualBreakCount="10">
    <brk id="34" max="7" man="1"/>
    <brk id="55" max="7" man="1"/>
    <brk id="76" max="7" man="1"/>
    <brk id="97" max="7" man="1"/>
    <brk id="118" max="7" man="1"/>
    <brk id="139" max="7" man="1"/>
    <brk id="160" max="7" man="1"/>
    <brk id="181" max="7" man="1"/>
    <brk id="202" max="7" man="1"/>
    <brk id="22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7" sqref="I27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7-11</vt:lpstr>
      <vt:lpstr>Лист1</vt:lpstr>
      <vt:lpstr>'7-11'!Область_печати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Юля</cp:lastModifiedBy>
  <cp:revision>5</cp:revision>
  <cp:lastPrinted>2025-07-24T16:10:06Z</cp:lastPrinted>
  <dcterms:created xsi:type="dcterms:W3CDTF">2019-06-28T08:42:23Z</dcterms:created>
  <dcterms:modified xsi:type="dcterms:W3CDTF">2025-08-23T09:34:56Z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